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9"/>
  <c r="C8"/>
  <c r="E22" i="8"/>
  <c r="E23"/>
  <c r="E24"/>
  <c r="E25"/>
  <c r="E21"/>
  <c r="D11" l="1"/>
  <c r="C11"/>
  <c r="C18" s="1"/>
  <c r="B2"/>
  <c r="B1"/>
  <c r="B2" i="9"/>
  <c r="B1"/>
  <c r="E66"/>
  <c r="E64"/>
  <c r="C61"/>
  <c r="E60"/>
  <c r="E59"/>
  <c r="E58"/>
  <c r="D53"/>
  <c r="C53"/>
  <c r="E52"/>
  <c r="E51"/>
  <c r="E50"/>
  <c r="E49"/>
  <c r="E48"/>
  <c r="E47"/>
  <c r="E44"/>
  <c r="E43"/>
  <c r="E42"/>
  <c r="E41"/>
  <c r="E40"/>
  <c r="E39"/>
  <c r="E38"/>
  <c r="E37"/>
  <c r="D36"/>
  <c r="D45" s="1"/>
  <c r="D54" s="1"/>
  <c r="C36"/>
  <c r="C45" s="1"/>
  <c r="D33"/>
  <c r="C33"/>
  <c r="E32"/>
  <c r="E31"/>
  <c r="E30"/>
  <c r="E29"/>
  <c r="E28"/>
  <c r="E27"/>
  <c r="E26"/>
  <c r="E23"/>
  <c r="E22"/>
  <c r="E21"/>
  <c r="E20"/>
  <c r="E19"/>
  <c r="E18"/>
  <c r="E17"/>
  <c r="D16"/>
  <c r="C16"/>
  <c r="E15"/>
  <c r="E14"/>
  <c r="E13"/>
  <c r="E12"/>
  <c r="E11"/>
  <c r="E10"/>
  <c r="E9"/>
  <c r="E7"/>
  <c r="E32" i="8"/>
  <c r="E31"/>
  <c r="E30"/>
  <c r="E29"/>
  <c r="C33"/>
  <c r="E33" s="1"/>
  <c r="D26"/>
  <c r="D34" s="1"/>
  <c r="C26"/>
  <c r="E17"/>
  <c r="E16"/>
  <c r="E15"/>
  <c r="E14"/>
  <c r="E13"/>
  <c r="E12"/>
  <c r="E10"/>
  <c r="E9"/>
  <c r="E7"/>
  <c r="E61" i="9" l="1"/>
  <c r="E36"/>
  <c r="C24"/>
  <c r="E11" i="8"/>
  <c r="E53" i="9"/>
  <c r="E33"/>
  <c r="D24"/>
  <c r="D34" s="1"/>
  <c r="D56" s="1"/>
  <c r="E16"/>
  <c r="E8"/>
  <c r="D18" i="8"/>
  <c r="C34" i="9"/>
  <c r="E45"/>
  <c r="C54"/>
  <c r="E54" s="1"/>
  <c r="E26" i="8"/>
  <c r="C34"/>
  <c r="E34" s="1"/>
  <c r="E28"/>
  <c r="E8"/>
  <c r="D63" i="9" l="1"/>
  <c r="D65" s="1"/>
  <c r="D67" s="1"/>
  <c r="E24"/>
  <c r="E18" i="8"/>
  <c r="C56" i="9"/>
  <c r="C63" s="1"/>
  <c r="E34"/>
  <c r="E56" l="1"/>
  <c r="C65" l="1"/>
  <c r="E63"/>
  <c r="E65" l="1"/>
  <c r="C67"/>
  <c r="E67" s="1"/>
</calcChain>
</file>

<file path=xl/sharedStrings.xml><?xml version="1.0" encoding="utf-8"?>
<sst xmlns="http://schemas.openxmlformats.org/spreadsheetml/2006/main" count="133" uniqueCount="119">
  <si>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</si>
  <si>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</si>
  <si>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</si>
  <si>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</si>
  <si>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</si>
  <si>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</si>
  <si>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</si>
  <si>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</si>
  <si>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</si>
  <si>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</si>
  <si>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</si>
  <si>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</si>
  <si>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</si>
  <si>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</si>
  <si>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</si>
  <si>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</si>
  <si>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</si>
  <si>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</si>
  <si>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</si>
  <si>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</si>
  <si>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</si>
  <si>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</si>
  <si>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</si>
  <si>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</si>
  <si>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</si>
  <si>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</si>
  <si>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</si>
  <si>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</si>
  <si>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</si>
  <si>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</si>
  <si>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</si>
  <si>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</si>
  <si>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</si>
  <si>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</si>
  <si>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</si>
  <si>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</si>
  <si>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</si>
  <si>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</si>
  <si>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</si>
  <si>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</si>
  <si>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</si>
  <si>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</si>
  <si>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</si>
  <si>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</si>
  <si>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</si>
  <si>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</si>
  <si>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</si>
  <si>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</si>
  <si>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</si>
  <si>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</si>
  <si>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</si>
  <si>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</si>
  <si>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</si>
  <si>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</si>
  <si>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</si>
  <si>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</si>
  <si>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</si>
  <si>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</si>
  <si>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</si>
  <si>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</si>
  <si>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</si>
  <si>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</si>
  <si>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</si>
  <si>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</si>
  <si>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</si>
  <si>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</si>
  <si>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</si>
  <si>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</si>
  <si>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</si>
  <si>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</si>
  <si>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</si>
  <si>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</si>
  <si>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</si>
  <si>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</si>
  <si>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</si>
  <si>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</si>
  <si>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</si>
  <si>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</si>
  <si>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</si>
  <si>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</si>
  <si>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</si>
  <si>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</si>
  <si>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</si>
  <si>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</si>
  <si>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</si>
  <si>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</si>
  <si>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</si>
  <si>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</si>
  <si>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</si>
  <si>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</si>
  <si>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</si>
  <si>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</si>
  <si>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</si>
  <si>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</si>
  <si>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</si>
  <si>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</si>
  <si>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</si>
  <si>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</si>
  <si>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</si>
  <si>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</si>
  <si>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</si>
  <si>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</si>
  <si>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</si>
  <si>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</si>
  <si>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</si>
  <si>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</si>
  <si>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</si>
  <si>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ირაკლი მაჭავარიანი</t>
  </si>
  <si>
    <t>სამელთვალყურეო საბჭოს თავჯდომარე</t>
  </si>
  <si>
    <t>რაფიელ სურამელაშვილი</t>
  </si>
  <si>
    <t>სამელთვალყურეო საბჭოს თავჯდომარის მოადგილე</t>
  </si>
  <si>
    <t>ეკატერინე გიორგობიანი</t>
  </si>
  <si>
    <t>სამელთვალყურეო საბჭოს  წევრი</t>
  </si>
  <si>
    <t>ქეთევან დარსაძე</t>
  </si>
  <si>
    <t>დირექტორი</t>
  </si>
  <si>
    <t>შ.პ.ს. "თ &amp; რ დისტრიბუშენი</t>
  </si>
  <si>
    <t>სს. მისო "ალფა ექსპრესი"</t>
  </si>
  <si>
    <t>30/06/2019</t>
  </si>
  <si>
    <t>თეა გვარამია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</si>
</sst>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Sylfaen"/>
      <family val="1"/>
    </font>
    <font>
      <b/>
      <sz val="8"/>
      <name val="Sylfaen"/>
      <family val="1"/>
    </font>
    <font>
      <sz val="10"/>
      <name val="Sylfaen"/>
      <family val="1"/>
    </font>
    <font>
      <b/>
      <sz val="8"/>
      <color rgb="FFFF0000"/>
      <name val="Sylfaen"/>
      <family val="1"/>
    </font>
    <font>
      <sz val="8"/>
      <color theme="1"/>
      <name val="Sylfaen"/>
      <family val="1"/>
    </font>
    <font>
      <b/>
      <sz val="8"/>
      <color theme="0" tint="-0.499984740745262"/>
      <name val="Sylfaen"/>
      <family val="1"/>
    </font>
    <font>
      <i/>
      <sz val="8"/>
      <name val="Sylfaen"/>
      <family val="1"/>
    </font>
    <font>
      <b/>
      <i/>
      <sz val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9" xfId="0" applyFont="1" applyFill="1" applyBorder="1" applyAlignment="1" applyProtection="1">
      <protection locked="0"/>
    </xf>
    <xf numFmtId="0" fontId="4" fillId="2" borderId="9" xfId="0" applyFont="1" applyFill="1" applyBorder="1" applyAlignment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0" fontId="3" fillId="2" borderId="0" xfId="0" applyFont="1" applyFill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3" fillId="2" borderId="61" xfId="0" applyFont="1" applyFill="1" applyBorder="1" applyAlignment="1"/>
    <xf numFmtId="0" fontId="4" fillId="2" borderId="10" xfId="0" applyFont="1" applyFill="1" applyBorder="1" applyAlignment="1">
      <alignment horizontal="center"/>
    </xf>
    <xf numFmtId="10" fontId="3" fillId="2" borderId="10" xfId="3" applyNumberFormat="1" applyFont="1" applyFill="1" applyBorder="1" applyAlignment="1">
      <alignment horizontal="center"/>
    </xf>
    <xf numFmtId="10" fontId="3" fillId="2" borderId="47" xfId="3" applyNumberFormat="1" applyFont="1" applyFill="1" applyBorder="1" applyAlignment="1">
      <alignment horizontal="center"/>
    </xf>
    <xf numFmtId="0" fontId="3" fillId="2" borderId="62" xfId="0" applyFont="1" applyFill="1" applyBorder="1" applyAlignment="1"/>
    <xf numFmtId="0" fontId="5" fillId="0" borderId="9" xfId="5" applyFont="1" applyFill="1" applyBorder="1" applyAlignment="1" applyProtection="1">
      <alignment wrapText="1"/>
      <protection locked="0"/>
    </xf>
    <xf numFmtId="0" fontId="5" fillId="0" borderId="9" xfId="6" applyFont="1" applyFill="1" applyBorder="1" applyAlignment="1" applyProtection="1">
      <alignment wrapText="1"/>
      <protection locked="0"/>
    </xf>
    <xf numFmtId="0" fontId="3" fillId="0" borderId="20" xfId="0" applyFont="1" applyFill="1" applyBorder="1" applyProtection="1">
      <protection locked="0"/>
    </xf>
    <xf numFmtId="10" fontId="4" fillId="2" borderId="10" xfId="3" applyNumberFormat="1" applyFont="1" applyFill="1" applyBorder="1" applyAlignment="1">
      <alignment horizontal="center"/>
    </xf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3" fillId="2" borderId="0" xfId="1" applyFont="1" applyFill="1" applyProtection="1"/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4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4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3" fillId="0" borderId="9" xfId="1" applyNumberFormat="1" applyFont="1" applyFill="1" applyBorder="1" applyAlignment="1" applyProtection="1">
      <alignment horizontal="right"/>
    </xf>
    <xf numFmtId="38" fontId="4" fillId="0" borderId="10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164" fontId="4" fillId="0" borderId="11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4" fillId="0" borderId="3" xfId="1" applyFont="1" applyFill="1" applyBorder="1" applyAlignment="1" applyProtection="1"/>
    <xf numFmtId="164" fontId="4" fillId="0" borderId="3" xfId="1" applyNumberFormat="1" applyFont="1" applyFill="1" applyBorder="1" applyAlignment="1" applyProtection="1">
      <alignment horizontal="right"/>
    </xf>
    <xf numFmtId="164" fontId="4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7" fillId="0" borderId="0" xfId="1" applyFont="1" applyFill="1" applyProtection="1"/>
    <xf numFmtId="0" fontId="4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9" fillId="0" borderId="20" xfId="1" applyNumberFormat="1" applyFont="1" applyFill="1" applyBorder="1" applyAlignment="1" applyProtection="1">
      <alignment horizontal="right"/>
      <protection locked="0"/>
    </xf>
    <xf numFmtId="164" fontId="9" fillId="0" borderId="21" xfId="1" applyNumberFormat="1" applyFont="1" applyFill="1" applyBorder="1" applyAlignment="1" applyProtection="1">
      <alignment horizontal="right"/>
      <protection locked="0"/>
    </xf>
    <xf numFmtId="164" fontId="4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3" fillId="0" borderId="20" xfId="1" applyNumberFormat="1" applyFont="1" applyFill="1" applyBorder="1" applyAlignment="1" applyProtection="1">
      <alignment horizontal="right"/>
    </xf>
    <xf numFmtId="164" fontId="3" fillId="0" borderId="21" xfId="1" applyNumberFormat="1" applyFont="1" applyFill="1" applyBorder="1" applyAlignment="1" applyProtection="1">
      <alignment horizontal="right"/>
    </xf>
    <xf numFmtId="164" fontId="4" fillId="0" borderId="23" xfId="1" applyNumberFormat="1" applyFont="1" applyFill="1" applyBorder="1" applyAlignment="1" applyProtection="1">
      <alignment horizontal="right"/>
    </xf>
    <xf numFmtId="0" fontId="9" fillId="0" borderId="24" xfId="1" applyFont="1" applyFill="1" applyBorder="1" applyAlignment="1" applyProtection="1">
      <alignment horizontal="left" indent="2"/>
    </xf>
    <xf numFmtId="164" fontId="10" fillId="0" borderId="23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9" fillId="0" borderId="25" xfId="1" applyNumberFormat="1" applyFont="1" applyFill="1" applyBorder="1" applyAlignment="1" applyProtection="1">
      <alignment horizontal="right"/>
      <protection locked="0"/>
    </xf>
    <xf numFmtId="164" fontId="9" fillId="0" borderId="34" xfId="1" applyNumberFormat="1" applyFont="1" applyFill="1" applyBorder="1" applyAlignment="1" applyProtection="1">
      <alignment horizontal="right"/>
      <protection locked="0"/>
    </xf>
    <xf numFmtId="164" fontId="4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4" fillId="0" borderId="27" xfId="1" applyFont="1" applyFill="1" applyBorder="1" applyAlignment="1" applyProtection="1"/>
    <xf numFmtId="164" fontId="4" fillId="0" borderId="27" xfId="1" applyNumberFormat="1" applyFont="1" applyFill="1" applyBorder="1" applyAlignment="1" applyProtection="1">
      <alignment horizontal="right"/>
    </xf>
    <xf numFmtId="164" fontId="4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164" fontId="3" fillId="0" borderId="19" xfId="1" applyNumberFormat="1" applyFont="1" applyFill="1" applyBorder="1" applyAlignment="1" applyProtection="1">
      <alignment horizontal="right"/>
      <protection locked="0"/>
    </xf>
    <xf numFmtId="164" fontId="3" fillId="0" borderId="29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21" xfId="0" applyNumberFormat="1" applyFont="1" applyFill="1" applyBorder="1" applyAlignment="1" applyProtection="1">
      <alignment horizontal="right"/>
      <protection locked="0"/>
    </xf>
    <xf numFmtId="164" fontId="3" fillId="0" borderId="20" xfId="1" applyNumberFormat="1" applyFont="1" applyFill="1" applyBorder="1" applyAlignment="1" applyProtection="1">
      <alignment horizontal="right"/>
      <protection locked="0"/>
    </xf>
    <xf numFmtId="164" fontId="3" fillId="0" borderId="21" xfId="1" applyNumberFormat="1" applyFont="1" applyFill="1" applyBorder="1" applyAlignment="1" applyProtection="1">
      <alignment horizontal="right"/>
      <protection locked="0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4" fillId="0" borderId="30" xfId="1" applyFont="1" applyFill="1" applyBorder="1" applyAlignment="1" applyProtection="1">
      <alignment horizontal="left"/>
    </xf>
    <xf numFmtId="164" fontId="4" fillId="0" borderId="30" xfId="1" applyNumberFormat="1" applyFont="1" applyFill="1" applyBorder="1" applyAlignment="1" applyProtection="1">
      <alignment horizontal="right"/>
    </xf>
    <xf numFmtId="164" fontId="4" fillId="0" borderId="31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4" fillId="0" borderId="27" xfId="1" applyFont="1" applyFill="1" applyBorder="1" applyAlignment="1" applyProtection="1">
      <alignment horizontal="left"/>
    </xf>
    <xf numFmtId="164" fontId="4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164" fontId="3" fillId="0" borderId="19" xfId="1" applyNumberFormat="1" applyFont="1" applyFill="1" applyBorder="1" applyAlignment="1" applyProtection="1">
      <alignment horizontal="right"/>
    </xf>
    <xf numFmtId="164" fontId="3" fillId="0" borderId="29" xfId="1" applyNumberFormat="1" applyFont="1" applyFill="1" applyBorder="1" applyAlignment="1" applyProtection="1">
      <alignment horizontal="right"/>
    </xf>
    <xf numFmtId="0" fontId="9" fillId="0" borderId="20" xfId="1" applyFont="1" applyFill="1" applyBorder="1" applyAlignment="1" applyProtection="1">
      <alignment horizontal="left" wrapText="1" indent="2"/>
    </xf>
    <xf numFmtId="164" fontId="9" fillId="0" borderId="20" xfId="0" applyNumberFormat="1" applyFont="1" applyFill="1" applyBorder="1" applyAlignment="1" applyProtection="1">
      <alignment horizontal="right"/>
      <protection locked="0"/>
    </xf>
    <xf numFmtId="164" fontId="9" fillId="0" borderId="21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34" xfId="0" applyNumberFormat="1" applyFont="1" applyFill="1" applyBorder="1" applyAlignment="1" applyProtection="1">
      <alignment horizontal="right"/>
      <protection locked="0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23" xfId="1" applyNumberFormat="1" applyFont="1" applyFill="1" applyBorder="1" applyAlignment="1" applyProtection="1">
      <alignment horizontal="right"/>
    </xf>
    <xf numFmtId="0" fontId="4" fillId="0" borderId="25" xfId="1" applyFont="1" applyFill="1" applyBorder="1" applyAlignment="1" applyProtection="1">
      <alignment horizontal="left"/>
    </xf>
    <xf numFmtId="3" fontId="3" fillId="0" borderId="25" xfId="1" applyNumberFormat="1" applyFont="1" applyFill="1" applyBorder="1" applyAlignment="1" applyProtection="1">
      <alignment horizontal="right"/>
    </xf>
    <xf numFmtId="3" fontId="3" fillId="0" borderId="34" xfId="1" applyNumberFormat="1" applyFont="1" applyFill="1" applyBorder="1" applyAlignment="1" applyProtection="1">
      <alignment horizontal="right"/>
    </xf>
    <xf numFmtId="3" fontId="4" fillId="0" borderId="26" xfId="1" applyNumberFormat="1" applyFont="1" applyFill="1" applyBorder="1" applyAlignment="1" applyProtection="1">
      <alignment horizontal="right"/>
    </xf>
    <xf numFmtId="0" fontId="4" fillId="0" borderId="35" xfId="1" applyFont="1" applyFill="1" applyBorder="1" applyAlignment="1" applyProtection="1">
      <alignment horizontal="left"/>
    </xf>
    <xf numFmtId="3" fontId="4" fillId="0" borderId="35" xfId="1" applyNumberFormat="1" applyFont="1" applyFill="1" applyBorder="1" applyAlignment="1" applyProtection="1">
      <alignment horizontal="right"/>
    </xf>
    <xf numFmtId="3" fontId="4" fillId="0" borderId="36" xfId="1" applyNumberFormat="1" applyFont="1" applyFill="1" applyBorder="1" applyAlignment="1" applyProtection="1">
      <alignment horizontal="right"/>
    </xf>
    <xf numFmtId="3" fontId="4" fillId="0" borderId="37" xfId="1" applyNumberFormat="1" applyFont="1" applyFill="1" applyBorder="1" applyAlignment="1" applyProtection="1">
      <alignment horizontal="right"/>
    </xf>
    <xf numFmtId="0" fontId="4" fillId="0" borderId="2" xfId="1" applyFont="1" applyFill="1" applyBorder="1" applyAlignment="1" applyProtection="1"/>
    <xf numFmtId="3" fontId="4" fillId="0" borderId="2" xfId="1" applyNumberFormat="1" applyFont="1" applyFill="1" applyBorder="1" applyAlignment="1" applyProtection="1"/>
    <xf numFmtId="0" fontId="4" fillId="0" borderId="15" xfId="1" applyFont="1" applyFill="1" applyBorder="1" applyAlignment="1" applyProtection="1">
      <alignment horizontal="left"/>
    </xf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29" xfId="1" applyNumberFormat="1" applyFont="1" applyFill="1" applyBorder="1" applyAlignment="1" applyProtection="1">
      <alignment horizontal="right"/>
    </xf>
    <xf numFmtId="3" fontId="3" fillId="0" borderId="20" xfId="0" applyNumberFormat="1" applyFont="1" applyFill="1" applyBorder="1" applyAlignment="1" applyProtection="1">
      <alignment horizontal="right"/>
      <protection locked="0"/>
    </xf>
    <xf numFmtId="3" fontId="3" fillId="4" borderId="21" xfId="1" applyNumberFormat="1" applyFont="1" applyFill="1" applyBorder="1" applyAlignment="1" applyProtection="1">
      <alignment horizontal="right"/>
    </xf>
    <xf numFmtId="3" fontId="3" fillId="0" borderId="25" xfId="0" applyNumberFormat="1" applyFont="1" applyFill="1" applyBorder="1" applyAlignment="1" applyProtection="1">
      <alignment horizontal="right"/>
      <protection locked="0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4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4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4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4" fillId="0" borderId="40" xfId="1" applyNumberFormat="1" applyFont="1" applyFill="1" applyBorder="1" applyAlignment="1" applyProtection="1">
      <alignment horizontal="right"/>
    </xf>
    <xf numFmtId="0" fontId="4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4" fillId="0" borderId="43" xfId="1" applyFont="1" applyFill="1" applyBorder="1" applyAlignment="1" applyProtection="1"/>
    <xf numFmtId="3" fontId="4" fillId="0" borderId="43" xfId="1" applyNumberFormat="1" applyFont="1" applyFill="1" applyBorder="1" applyAlignment="1" applyProtection="1">
      <alignment horizontal="right"/>
    </xf>
    <xf numFmtId="3" fontId="4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4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0" fontId="3" fillId="2" borderId="0" xfId="1" applyFont="1" applyFill="1" applyBorder="1" applyAlignment="1" applyProtection="1">
      <alignment horizontal="left"/>
    </xf>
    <xf numFmtId="0" fontId="7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0" fontId="7" fillId="2" borderId="64" xfId="0" applyFont="1" applyFill="1" applyBorder="1"/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" borderId="60" xfId="0" applyFont="1" applyFill="1" applyBorder="1" applyAlignment="1">
      <alignment horizontal="left"/>
    </xf>
    <xf numFmtId="0" fontId="4" fillId="2" borderId="6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59" xfId="0" applyFont="1" applyFill="1" applyBorder="1" applyAlignment="1">
      <alignment horizontal="left" shrinkToFit="1"/>
    </xf>
    <xf numFmtId="0" fontId="4" fillId="2" borderId="60" xfId="0" applyFont="1" applyFill="1" applyBorder="1" applyAlignment="1">
      <alignment horizontal="left" shrinkToFit="1"/>
    </xf>
    <xf numFmtId="0" fontId="4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</cellXfs>
  <cellStyles count="7">
    <cellStyle name="Comma 2" xfId="2"/>
    <cellStyle name="Normal" xfId="0" builtinId="0"/>
    <cellStyle name="Normal 10" xfId="5"/>
    <cellStyle name="Normal 2" xfId="1"/>
    <cellStyle name="Normal 2 10 2 2" xfId="6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view="pageBreakPreview" zoomScale="90" zoomScaleSheetLayoutView="90" workbookViewId="0">
      <selection activeCell="G18" sqref="G18"/>
    </sheetView>
  </sheetViews>
  <sheetFormatPr defaultColWidth="9.140625" defaultRowHeight="12" customHeight="1"/>
  <cols>
    <col min="1" max="1" width="8.28515625" style="27" customWidth="1"/>
    <col min="2" max="2" width="48.7109375" style="27" customWidth="1"/>
    <col min="3" max="3" width="14.42578125" style="27" customWidth="1"/>
    <col min="4" max="4" width="13.5703125" style="27" bestFit="1" customWidth="1"/>
    <col min="5" max="5" width="16.28515625" style="27" bestFit="1" customWidth="1"/>
    <col min="6" max="16384" width="9.140625" style="27"/>
  </cols>
  <sheetData>
    <row r="1" spans="1:6" ht="12" customHeight="1">
      <c r="A1" s="24" t="s">
        <v>0</v>
      </c>
      <c r="B1" s="25" t="str">
        <f>Info!B1</f>
        <v>სს. მისო "ალფა ექსპრესი"</v>
      </c>
      <c r="C1" s="26"/>
      <c r="D1" s="26"/>
      <c r="E1" s="26"/>
    </row>
    <row r="2" spans="1:6" ht="12" customHeight="1">
      <c r="A2" s="24" t="s">
        <v>1</v>
      </c>
      <c r="B2" s="25" t="str">
        <f>Info!B2</f>
        <v>30/06/2019</v>
      </c>
      <c r="C2" s="26"/>
      <c r="D2" s="26"/>
      <c r="E2" s="26"/>
    </row>
    <row r="3" spans="1:6" ht="12" customHeight="1">
      <c r="A3" s="24"/>
      <c r="B3" s="28"/>
      <c r="C3" s="26"/>
      <c r="D3" s="26"/>
      <c r="E3" s="26"/>
    </row>
    <row r="4" spans="1:6" ht="12" customHeight="1">
      <c r="A4" s="29" t="s">
        <v>2</v>
      </c>
      <c r="B4" s="30" t="s">
        <v>3</v>
      </c>
      <c r="C4" s="24"/>
      <c r="D4" s="24"/>
      <c r="E4" s="31" t="s">
        <v>4</v>
      </c>
    </row>
    <row r="5" spans="1:6" ht="12" customHeight="1" thickBot="1">
      <c r="A5" s="24"/>
      <c r="B5" s="24"/>
      <c r="C5" s="24"/>
      <c r="D5" s="24"/>
      <c r="E5" s="32"/>
    </row>
    <row r="6" spans="1:6" ht="12" customHeight="1" thickBot="1">
      <c r="A6" s="33" t="s">
        <v>5</v>
      </c>
      <c r="B6" s="34" t="s">
        <v>6</v>
      </c>
      <c r="C6" s="35" t="s">
        <v>7</v>
      </c>
      <c r="D6" s="35" t="s">
        <v>8</v>
      </c>
      <c r="E6" s="36" t="s">
        <v>9</v>
      </c>
    </row>
    <row r="7" spans="1:6" ht="12" customHeight="1">
      <c r="A7" s="37">
        <v>1</v>
      </c>
      <c r="B7" s="38" t="s">
        <v>10</v>
      </c>
      <c r="C7" s="39">
        <v>4687</v>
      </c>
      <c r="D7" s="39">
        <v>11673</v>
      </c>
      <c r="E7" s="40">
        <f t="shared" ref="E7:E13" si="0">C7+D7</f>
        <v>16360</v>
      </c>
      <c r="F7" s="41"/>
    </row>
    <row r="8" spans="1:6" ht="12" customHeight="1">
      <c r="A8" s="42">
        <v>2</v>
      </c>
      <c r="B8" s="43" t="s">
        <v>11</v>
      </c>
      <c r="C8" s="44">
        <v>235351</v>
      </c>
      <c r="D8" s="44">
        <v>52669</v>
      </c>
      <c r="E8" s="45">
        <f t="shared" si="0"/>
        <v>288020</v>
      </c>
      <c r="F8" s="41"/>
    </row>
    <row r="9" spans="1:6" ht="12" customHeight="1">
      <c r="A9" s="42">
        <v>3</v>
      </c>
      <c r="B9" s="46" t="s">
        <v>12</v>
      </c>
      <c r="C9" s="44">
        <v>1120532</v>
      </c>
      <c r="D9" s="44">
        <v>222489</v>
      </c>
      <c r="E9" s="45">
        <f t="shared" si="0"/>
        <v>1343021</v>
      </c>
      <c r="F9" s="41"/>
    </row>
    <row r="10" spans="1:6" ht="12" customHeight="1">
      <c r="A10" s="42">
        <v>3.1</v>
      </c>
      <c r="B10" s="46" t="s">
        <v>13</v>
      </c>
      <c r="C10" s="47">
        <v>-15108</v>
      </c>
      <c r="D10" s="47">
        <v>-16874</v>
      </c>
      <c r="E10" s="48">
        <f t="shared" si="0"/>
        <v>-31982</v>
      </c>
      <c r="F10" s="41"/>
    </row>
    <row r="11" spans="1:6" ht="12" customHeight="1">
      <c r="A11" s="42">
        <v>3.2</v>
      </c>
      <c r="B11" s="43" t="s">
        <v>14</v>
      </c>
      <c r="C11" s="44">
        <f>C9+C10</f>
        <v>1105424</v>
      </c>
      <c r="D11" s="44">
        <f>D9+D10</f>
        <v>205615</v>
      </c>
      <c r="E11" s="45">
        <f t="shared" si="0"/>
        <v>1311039</v>
      </c>
    </row>
    <row r="12" spans="1:6" ht="12" customHeight="1">
      <c r="A12" s="42">
        <v>4</v>
      </c>
      <c r="B12" s="43" t="s">
        <v>15</v>
      </c>
      <c r="C12" s="44">
        <v>0</v>
      </c>
      <c r="D12" s="44">
        <v>0</v>
      </c>
      <c r="E12" s="45">
        <f t="shared" si="0"/>
        <v>0</v>
      </c>
    </row>
    <row r="13" spans="1:6" ht="12" customHeight="1">
      <c r="A13" s="42">
        <v>5</v>
      </c>
      <c r="B13" s="43" t="s">
        <v>16</v>
      </c>
      <c r="C13" s="44">
        <v>16091</v>
      </c>
      <c r="D13" s="44">
        <v>4592</v>
      </c>
      <c r="E13" s="45">
        <f t="shared" si="0"/>
        <v>20683</v>
      </c>
    </row>
    <row r="14" spans="1:6" ht="12" customHeight="1">
      <c r="A14" s="42">
        <v>6</v>
      </c>
      <c r="B14" s="43" t="s">
        <v>17</v>
      </c>
      <c r="C14" s="44">
        <v>64170</v>
      </c>
      <c r="D14" s="49"/>
      <c r="E14" s="45">
        <f>C14</f>
        <v>64170</v>
      </c>
    </row>
    <row r="15" spans="1:6" ht="12" customHeight="1">
      <c r="A15" s="42">
        <v>7</v>
      </c>
      <c r="B15" s="43" t="s">
        <v>18</v>
      </c>
      <c r="C15" s="44">
        <v>0</v>
      </c>
      <c r="D15" s="49"/>
      <c r="E15" s="45">
        <f>C15</f>
        <v>0</v>
      </c>
    </row>
    <row r="16" spans="1:6" ht="12" customHeight="1">
      <c r="A16" s="42">
        <v>8</v>
      </c>
      <c r="B16" s="43" t="s">
        <v>19</v>
      </c>
      <c r="C16" s="44">
        <v>17358</v>
      </c>
      <c r="D16" s="49"/>
      <c r="E16" s="45">
        <f>C16</f>
        <v>17358</v>
      </c>
    </row>
    <row r="17" spans="1:5" ht="12" customHeight="1">
      <c r="A17" s="42">
        <v>9</v>
      </c>
      <c r="B17" s="43" t="s">
        <v>20</v>
      </c>
      <c r="C17" s="44">
        <v>52155</v>
      </c>
      <c r="D17" s="44"/>
      <c r="E17" s="45">
        <f>C17+D17</f>
        <v>52155</v>
      </c>
    </row>
    <row r="18" spans="1:5" ht="12" customHeight="1" thickBot="1">
      <c r="A18" s="37">
        <v>10</v>
      </c>
      <c r="B18" s="50" t="s">
        <v>21</v>
      </c>
      <c r="C18" s="51">
        <f>SUM(C7:C8,C11:C17)</f>
        <v>1495236</v>
      </c>
      <c r="D18" s="51">
        <f>SUM(D7:D8,D11:D17)</f>
        <v>274549</v>
      </c>
      <c r="E18" s="52">
        <f>SUM(E7:E8,E11:E17)</f>
        <v>1769785</v>
      </c>
    </row>
    <row r="19" spans="1:5" ht="12" customHeight="1" thickBot="1">
      <c r="A19" s="33"/>
      <c r="B19" s="34" t="s">
        <v>22</v>
      </c>
      <c r="C19" s="35"/>
      <c r="D19" s="35"/>
      <c r="E19" s="36"/>
    </row>
    <row r="20" spans="1:5" ht="12" customHeight="1">
      <c r="A20" s="37">
        <v>11</v>
      </c>
      <c r="B20" s="38" t="s">
        <v>23</v>
      </c>
      <c r="C20" s="39">
        <v>0</v>
      </c>
      <c r="D20" s="39">
        <v>0</v>
      </c>
      <c r="E20" s="40">
        <v>0</v>
      </c>
    </row>
    <row r="21" spans="1:5" ht="12" customHeight="1">
      <c r="A21" s="42">
        <v>12</v>
      </c>
      <c r="B21" s="43" t="s">
        <v>24</v>
      </c>
      <c r="C21" s="44">
        <v>0</v>
      </c>
      <c r="D21" s="44">
        <v>64546</v>
      </c>
      <c r="E21" s="45">
        <f>C21+D21</f>
        <v>64546</v>
      </c>
    </row>
    <row r="22" spans="1:5" ht="12" customHeight="1">
      <c r="A22" s="42">
        <v>13</v>
      </c>
      <c r="B22" s="43" t="s">
        <v>25</v>
      </c>
      <c r="C22" s="44">
        <v>0</v>
      </c>
      <c r="D22" s="44">
        <v>0</v>
      </c>
      <c r="E22" s="45">
        <f t="shared" ref="E22:E25" si="1">C22+D22</f>
        <v>0</v>
      </c>
    </row>
    <row r="23" spans="1:5" ht="12" customHeight="1">
      <c r="A23" s="37">
        <v>14</v>
      </c>
      <c r="B23" s="43" t="s">
        <v>26</v>
      </c>
      <c r="C23" s="44">
        <v>0</v>
      </c>
      <c r="D23" s="44">
        <v>255</v>
      </c>
      <c r="E23" s="45">
        <f t="shared" si="1"/>
        <v>255</v>
      </c>
    </row>
    <row r="24" spans="1:5" ht="12" customHeight="1">
      <c r="A24" s="42">
        <v>15</v>
      </c>
      <c r="B24" s="43" t="s">
        <v>27</v>
      </c>
      <c r="C24" s="44">
        <v>55638</v>
      </c>
      <c r="D24" s="44">
        <v>281</v>
      </c>
      <c r="E24" s="45">
        <f t="shared" si="1"/>
        <v>55919</v>
      </c>
    </row>
    <row r="25" spans="1:5" ht="12" customHeight="1">
      <c r="A25" s="42">
        <v>16</v>
      </c>
      <c r="B25" s="43" t="s">
        <v>28</v>
      </c>
      <c r="C25" s="44">
        <v>0</v>
      </c>
      <c r="D25" s="44">
        <v>0</v>
      </c>
      <c r="E25" s="45">
        <f t="shared" si="1"/>
        <v>0</v>
      </c>
    </row>
    <row r="26" spans="1:5" ht="12" customHeight="1" thickBot="1">
      <c r="A26" s="37">
        <v>17</v>
      </c>
      <c r="B26" s="50" t="s">
        <v>29</v>
      </c>
      <c r="C26" s="51">
        <f>SUM(C20:C25)</f>
        <v>55638</v>
      </c>
      <c r="D26" s="51">
        <f>SUM(D20:D25)</f>
        <v>65082</v>
      </c>
      <c r="E26" s="52">
        <f t="shared" ref="E26" si="2">C26+D26</f>
        <v>120720</v>
      </c>
    </row>
    <row r="27" spans="1:5" ht="12" customHeight="1" thickBot="1">
      <c r="A27" s="33"/>
      <c r="B27" s="34" t="s">
        <v>30</v>
      </c>
      <c r="C27" s="35"/>
      <c r="D27" s="35"/>
      <c r="E27" s="36"/>
    </row>
    <row r="28" spans="1:5" ht="12" customHeight="1">
      <c r="A28" s="37">
        <v>18</v>
      </c>
      <c r="B28" s="53" t="s">
        <v>31</v>
      </c>
      <c r="C28" s="39">
        <v>2166000</v>
      </c>
      <c r="D28" s="49"/>
      <c r="E28" s="40">
        <f t="shared" ref="E28:E33" si="3">C28</f>
        <v>2166000</v>
      </c>
    </row>
    <row r="29" spans="1:5" ht="12" customHeight="1">
      <c r="A29" s="42">
        <v>19</v>
      </c>
      <c r="B29" s="54" t="s">
        <v>32</v>
      </c>
      <c r="C29" s="44">
        <v>0</v>
      </c>
      <c r="D29" s="49"/>
      <c r="E29" s="45">
        <f t="shared" si="3"/>
        <v>0</v>
      </c>
    </row>
    <row r="30" spans="1:5" ht="12" customHeight="1">
      <c r="A30" s="42">
        <v>20</v>
      </c>
      <c r="B30" s="54" t="s">
        <v>33</v>
      </c>
      <c r="C30" s="44">
        <v>0</v>
      </c>
      <c r="D30" s="49"/>
      <c r="E30" s="45">
        <f t="shared" si="3"/>
        <v>0</v>
      </c>
    </row>
    <row r="31" spans="1:5" ht="12" customHeight="1">
      <c r="A31" s="42">
        <v>21</v>
      </c>
      <c r="B31" s="54" t="s">
        <v>34</v>
      </c>
      <c r="C31" s="44">
        <v>-516935</v>
      </c>
      <c r="D31" s="49"/>
      <c r="E31" s="45">
        <f t="shared" si="3"/>
        <v>-516935</v>
      </c>
    </row>
    <row r="32" spans="1:5" ht="12" customHeight="1">
      <c r="A32" s="42">
        <v>22</v>
      </c>
      <c r="B32" s="54" t="s">
        <v>35</v>
      </c>
      <c r="C32" s="44"/>
      <c r="D32" s="49"/>
      <c r="E32" s="45">
        <f t="shared" si="3"/>
        <v>0</v>
      </c>
    </row>
    <row r="33" spans="1:5" ht="12" customHeight="1" thickBot="1">
      <c r="A33" s="55">
        <v>23</v>
      </c>
      <c r="B33" s="50" t="s">
        <v>36</v>
      </c>
      <c r="C33" s="51">
        <f>SUM(C28:C32)</f>
        <v>1649065</v>
      </c>
      <c r="D33" s="49"/>
      <c r="E33" s="52">
        <f t="shared" si="3"/>
        <v>1649065</v>
      </c>
    </row>
    <row r="34" spans="1:5" ht="12" customHeight="1" thickBot="1">
      <c r="A34" s="56">
        <v>24</v>
      </c>
      <c r="B34" s="57" t="s">
        <v>37</v>
      </c>
      <c r="C34" s="58">
        <f>C26+C33</f>
        <v>1704703</v>
      </c>
      <c r="D34" s="58">
        <f>D26</f>
        <v>65082</v>
      </c>
      <c r="E34" s="59">
        <f>C34+D34</f>
        <v>1769785</v>
      </c>
    </row>
    <row r="35" spans="1:5" ht="12" customHeight="1">
      <c r="A35" s="26"/>
      <c r="B35" s="26"/>
      <c r="C35" s="60"/>
      <c r="D35" s="60"/>
      <c r="E35" s="60"/>
    </row>
    <row r="36" spans="1:5" ht="12" customHeight="1">
      <c r="A36" s="26"/>
      <c r="B36" s="26"/>
      <c r="C36" s="26"/>
      <c r="D36" s="26"/>
      <c r="E36" s="26"/>
    </row>
    <row r="37" spans="1:5" ht="12" customHeight="1">
      <c r="A37" s="26"/>
      <c r="B37" s="26"/>
      <c r="C37" s="61"/>
      <c r="D37" s="62"/>
      <c r="E37" s="26"/>
    </row>
    <row r="38" spans="1:5" ht="12" customHeight="1">
      <c r="A38" s="26"/>
      <c r="B38" s="26" t="s">
        <v>106</v>
      </c>
      <c r="C38" s="26"/>
      <c r="D38" s="63"/>
      <c r="E38" s="26"/>
    </row>
    <row r="39" spans="1:5" ht="12" customHeight="1">
      <c r="C39" s="64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  <ignoredErrors>
    <ignoredError sqref="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view="pageBreakPreview" topLeftCell="A46" zoomScale="90" zoomScaleSheetLayoutView="90" workbookViewId="0">
      <selection activeCell="I67" sqref="I67"/>
    </sheetView>
  </sheetViews>
  <sheetFormatPr defaultColWidth="9.140625" defaultRowHeight="11.25"/>
  <cols>
    <col min="1" max="1" width="8.140625" style="179" bestFit="1" customWidth="1"/>
    <col min="2" max="2" width="48.85546875" style="179" customWidth="1"/>
    <col min="3" max="4" width="12" style="179" customWidth="1"/>
    <col min="5" max="5" width="12" style="180" customWidth="1"/>
    <col min="6" max="16384" width="9.140625" style="67"/>
  </cols>
  <sheetData>
    <row r="1" spans="1:5">
      <c r="A1" s="65" t="s">
        <v>0</v>
      </c>
      <c r="B1" s="25" t="str">
        <f>Info!B1</f>
        <v>სს. მისო "ალფა ექსპრესი"</v>
      </c>
      <c r="C1" s="26"/>
      <c r="D1" s="26"/>
      <c r="E1" s="66"/>
    </row>
    <row r="2" spans="1:5">
      <c r="A2" s="65" t="s">
        <v>1</v>
      </c>
      <c r="B2" s="25" t="str">
        <f>Info!B2</f>
        <v>30/06/2019</v>
      </c>
      <c r="C2" s="26"/>
      <c r="D2" s="26"/>
      <c r="E2" s="66"/>
    </row>
    <row r="3" spans="1:5">
      <c r="A3" s="26"/>
      <c r="B3" s="68"/>
      <c r="C3" s="26"/>
      <c r="D3" s="26"/>
      <c r="E3" s="66"/>
    </row>
    <row r="4" spans="1:5" ht="12" thickBot="1">
      <c r="A4" s="69" t="s">
        <v>38</v>
      </c>
      <c r="B4" s="70" t="s">
        <v>39</v>
      </c>
      <c r="C4" s="26"/>
      <c r="D4" s="26"/>
      <c r="E4" s="71" t="s">
        <v>4</v>
      </c>
    </row>
    <row r="5" spans="1:5" ht="12" thickBot="1">
      <c r="A5" s="72" t="s">
        <v>5</v>
      </c>
      <c r="B5" s="73"/>
      <c r="C5" s="74" t="s">
        <v>7</v>
      </c>
      <c r="D5" s="75" t="s">
        <v>8</v>
      </c>
      <c r="E5" s="76" t="s">
        <v>9</v>
      </c>
    </row>
    <row r="6" spans="1:5" ht="12" thickBot="1">
      <c r="A6" s="77"/>
      <c r="B6" s="78" t="s">
        <v>40</v>
      </c>
      <c r="C6" s="78"/>
      <c r="D6" s="78"/>
      <c r="E6" s="78"/>
    </row>
    <row r="7" spans="1:5">
      <c r="A7" s="79">
        <v>1</v>
      </c>
      <c r="B7" s="80" t="s">
        <v>41</v>
      </c>
      <c r="C7" s="81">
        <v>0</v>
      </c>
      <c r="D7" s="82">
        <v>0</v>
      </c>
      <c r="E7" s="83">
        <f t="shared" ref="E7:E24" si="0">C7+D7</f>
        <v>0</v>
      </c>
    </row>
    <row r="8" spans="1:5">
      <c r="A8" s="79">
        <v>2</v>
      </c>
      <c r="B8" s="84" t="s">
        <v>42</v>
      </c>
      <c r="C8" s="85">
        <f>C10</f>
        <v>104189.67</v>
      </c>
      <c r="D8" s="86">
        <f>D10</f>
        <v>26714.22</v>
      </c>
      <c r="E8" s="87">
        <f t="shared" si="0"/>
        <v>130903.89</v>
      </c>
    </row>
    <row r="9" spans="1:5">
      <c r="A9" s="79">
        <v>2.1</v>
      </c>
      <c r="B9" s="88" t="s">
        <v>43</v>
      </c>
      <c r="C9" s="81">
        <v>0</v>
      </c>
      <c r="D9" s="82">
        <v>0</v>
      </c>
      <c r="E9" s="89">
        <f t="shared" si="0"/>
        <v>0</v>
      </c>
    </row>
    <row r="10" spans="1:5">
      <c r="A10" s="79">
        <v>2.2000000000000002</v>
      </c>
      <c r="B10" s="88" t="s">
        <v>44</v>
      </c>
      <c r="C10" s="81">
        <v>104189.67</v>
      </c>
      <c r="D10" s="82">
        <v>26714.22</v>
      </c>
      <c r="E10" s="89">
        <f t="shared" si="0"/>
        <v>130903.89</v>
      </c>
    </row>
    <row r="11" spans="1:5">
      <c r="A11" s="79">
        <v>2.2999999999999998</v>
      </c>
      <c r="B11" s="88" t="s">
        <v>45</v>
      </c>
      <c r="C11" s="81">
        <v>0</v>
      </c>
      <c r="D11" s="82">
        <v>0</v>
      </c>
      <c r="E11" s="89">
        <f t="shared" si="0"/>
        <v>0</v>
      </c>
    </row>
    <row r="12" spans="1:5">
      <c r="A12" s="79">
        <v>2.4</v>
      </c>
      <c r="B12" s="88" t="s">
        <v>46</v>
      </c>
      <c r="C12" s="81">
        <v>0</v>
      </c>
      <c r="D12" s="82">
        <v>0</v>
      </c>
      <c r="E12" s="89">
        <f t="shared" si="0"/>
        <v>0</v>
      </c>
    </row>
    <row r="13" spans="1:5">
      <c r="A13" s="79">
        <v>2.5</v>
      </c>
      <c r="B13" s="88" t="s">
        <v>47</v>
      </c>
      <c r="C13" s="81">
        <v>0</v>
      </c>
      <c r="D13" s="82">
        <v>0</v>
      </c>
      <c r="E13" s="89">
        <f t="shared" si="0"/>
        <v>0</v>
      </c>
    </row>
    <row r="14" spans="1:5">
      <c r="A14" s="79">
        <v>2.6</v>
      </c>
      <c r="B14" s="88" t="s">
        <v>48</v>
      </c>
      <c r="C14" s="81">
        <v>0</v>
      </c>
      <c r="D14" s="82">
        <v>0</v>
      </c>
      <c r="E14" s="89">
        <f>C14+D14</f>
        <v>0</v>
      </c>
    </row>
    <row r="15" spans="1:5">
      <c r="A15" s="79">
        <v>2.7</v>
      </c>
      <c r="B15" s="88" t="s">
        <v>49</v>
      </c>
      <c r="C15" s="81">
        <v>0</v>
      </c>
      <c r="D15" s="82">
        <v>0</v>
      </c>
      <c r="E15" s="89">
        <f t="shared" si="0"/>
        <v>0</v>
      </c>
    </row>
    <row r="16" spans="1:5">
      <c r="A16" s="79">
        <v>3</v>
      </c>
      <c r="B16" s="84" t="s">
        <v>50</v>
      </c>
      <c r="C16" s="85">
        <f>SUM(C17:C20)</f>
        <v>50053.63</v>
      </c>
      <c r="D16" s="86">
        <f>SUM(D17:D20)</f>
        <v>0</v>
      </c>
      <c r="E16" s="87">
        <f t="shared" si="0"/>
        <v>50053.63</v>
      </c>
    </row>
    <row r="17" spans="1:5">
      <c r="A17" s="79">
        <v>3.1</v>
      </c>
      <c r="B17" s="88" t="s">
        <v>51</v>
      </c>
      <c r="C17" s="81">
        <v>50053.63</v>
      </c>
      <c r="D17" s="82"/>
      <c r="E17" s="89">
        <f t="shared" si="0"/>
        <v>50053.63</v>
      </c>
    </row>
    <row r="18" spans="1:5">
      <c r="A18" s="79">
        <v>3.2</v>
      </c>
      <c r="B18" s="88" t="s">
        <v>52</v>
      </c>
      <c r="C18" s="81">
        <v>0</v>
      </c>
      <c r="D18" s="82">
        <v>0</v>
      </c>
      <c r="E18" s="89">
        <f t="shared" si="0"/>
        <v>0</v>
      </c>
    </row>
    <row r="19" spans="1:5">
      <c r="A19" s="79">
        <v>3.3</v>
      </c>
      <c r="B19" s="88" t="s">
        <v>53</v>
      </c>
      <c r="C19" s="81">
        <v>0</v>
      </c>
      <c r="D19" s="82">
        <v>0</v>
      </c>
      <c r="E19" s="89">
        <f t="shared" si="0"/>
        <v>0</v>
      </c>
    </row>
    <row r="20" spans="1:5">
      <c r="A20" s="79">
        <v>3.4</v>
      </c>
      <c r="B20" s="88" t="s">
        <v>54</v>
      </c>
      <c r="C20" s="81">
        <v>0</v>
      </c>
      <c r="D20" s="82">
        <v>0</v>
      </c>
      <c r="E20" s="89">
        <f t="shared" si="0"/>
        <v>0</v>
      </c>
    </row>
    <row r="21" spans="1:5" ht="22.5">
      <c r="A21" s="79">
        <v>4</v>
      </c>
      <c r="B21" s="90" t="s">
        <v>55</v>
      </c>
      <c r="C21" s="81">
        <v>9569.6</v>
      </c>
      <c r="D21" s="82">
        <v>568.57000000000005</v>
      </c>
      <c r="E21" s="87">
        <f t="shared" si="0"/>
        <v>10138.17</v>
      </c>
    </row>
    <row r="22" spans="1:5" ht="22.5">
      <c r="A22" s="79">
        <v>5</v>
      </c>
      <c r="B22" s="90" t="s">
        <v>56</v>
      </c>
      <c r="C22" s="81">
        <v>0</v>
      </c>
      <c r="D22" s="82">
        <v>0</v>
      </c>
      <c r="E22" s="87">
        <f t="shared" si="0"/>
        <v>0</v>
      </c>
    </row>
    <row r="23" spans="1:5">
      <c r="A23" s="91">
        <v>6</v>
      </c>
      <c r="B23" s="92" t="s">
        <v>57</v>
      </c>
      <c r="C23" s="93">
        <v>0</v>
      </c>
      <c r="D23" s="94">
        <v>0</v>
      </c>
      <c r="E23" s="95">
        <f t="shared" si="0"/>
        <v>0</v>
      </c>
    </row>
    <row r="24" spans="1:5" ht="12" thickBot="1">
      <c r="A24" s="96">
        <v>7</v>
      </c>
      <c r="B24" s="97" t="s">
        <v>58</v>
      </c>
      <c r="C24" s="98">
        <f>SUM(C7:C8,C21:C23,C16)</f>
        <v>163812.9</v>
      </c>
      <c r="D24" s="98">
        <f>SUM(D7:D8,D21:D23,D16)</f>
        <v>27282.79</v>
      </c>
      <c r="E24" s="99">
        <f t="shared" si="0"/>
        <v>191095.69</v>
      </c>
    </row>
    <row r="25" spans="1:5" ht="12" thickBot="1">
      <c r="A25" s="100"/>
      <c r="B25" s="78" t="s">
        <v>59</v>
      </c>
      <c r="C25" s="78"/>
      <c r="D25" s="78"/>
      <c r="E25" s="78"/>
    </row>
    <row r="26" spans="1:5" ht="22.5">
      <c r="A26" s="79">
        <v>8</v>
      </c>
      <c r="B26" s="101" t="s">
        <v>60</v>
      </c>
      <c r="C26" s="102">
        <v>0</v>
      </c>
      <c r="D26" s="103">
        <v>0</v>
      </c>
      <c r="E26" s="83">
        <f t="shared" ref="E26:E34" si="1">C26+D26</f>
        <v>0</v>
      </c>
    </row>
    <row r="27" spans="1:5">
      <c r="A27" s="79">
        <v>9</v>
      </c>
      <c r="B27" s="104" t="s">
        <v>61</v>
      </c>
      <c r="C27" s="105"/>
      <c r="D27" s="106">
        <v>2413.39</v>
      </c>
      <c r="E27" s="87">
        <f t="shared" si="1"/>
        <v>2413.39</v>
      </c>
    </row>
    <row r="28" spans="1:5">
      <c r="A28" s="79">
        <v>10</v>
      </c>
      <c r="B28" s="104" t="s">
        <v>62</v>
      </c>
      <c r="C28" s="107">
        <v>0</v>
      </c>
      <c r="D28" s="108">
        <v>0</v>
      </c>
      <c r="E28" s="87">
        <f t="shared" si="1"/>
        <v>0</v>
      </c>
    </row>
    <row r="29" spans="1:5">
      <c r="A29" s="79">
        <v>11</v>
      </c>
      <c r="B29" s="104" t="s">
        <v>63</v>
      </c>
      <c r="C29" s="107">
        <v>0</v>
      </c>
      <c r="D29" s="108">
        <v>0</v>
      </c>
      <c r="E29" s="87">
        <f t="shared" si="1"/>
        <v>0</v>
      </c>
    </row>
    <row r="30" spans="1:5">
      <c r="A30" s="79">
        <v>12</v>
      </c>
      <c r="B30" s="104" t="s">
        <v>64</v>
      </c>
      <c r="C30" s="107">
        <v>0</v>
      </c>
      <c r="D30" s="108">
        <v>0</v>
      </c>
      <c r="E30" s="87">
        <f t="shared" si="1"/>
        <v>0</v>
      </c>
    </row>
    <row r="31" spans="1:5">
      <c r="A31" s="79">
        <v>13</v>
      </c>
      <c r="B31" s="104" t="s">
        <v>65</v>
      </c>
      <c r="C31" s="107">
        <v>0</v>
      </c>
      <c r="D31" s="108">
        <v>0</v>
      </c>
      <c r="E31" s="87">
        <f t="shared" si="1"/>
        <v>0</v>
      </c>
    </row>
    <row r="32" spans="1:5">
      <c r="A32" s="79">
        <v>14</v>
      </c>
      <c r="B32" s="109" t="s">
        <v>66</v>
      </c>
      <c r="C32" s="107">
        <v>0</v>
      </c>
      <c r="D32" s="108">
        <v>0</v>
      </c>
      <c r="E32" s="87">
        <f t="shared" si="1"/>
        <v>0</v>
      </c>
    </row>
    <row r="33" spans="1:5" ht="12" thickBot="1">
      <c r="A33" s="110">
        <v>15</v>
      </c>
      <c r="B33" s="111" t="s">
        <v>67</v>
      </c>
      <c r="C33" s="112">
        <f>SUM(C26:C32)</f>
        <v>0</v>
      </c>
      <c r="D33" s="113">
        <f>SUM(D26:D32)</f>
        <v>2413.39</v>
      </c>
      <c r="E33" s="114">
        <f t="shared" si="1"/>
        <v>2413.39</v>
      </c>
    </row>
    <row r="34" spans="1:5" ht="12" thickBot="1">
      <c r="A34" s="115">
        <v>16</v>
      </c>
      <c r="B34" s="116" t="s">
        <v>68</v>
      </c>
      <c r="C34" s="98">
        <f>C24-C33</f>
        <v>163812.9</v>
      </c>
      <c r="D34" s="117">
        <f>D24-D33</f>
        <v>24869.4</v>
      </c>
      <c r="E34" s="99">
        <f t="shared" si="1"/>
        <v>188682.3</v>
      </c>
    </row>
    <row r="35" spans="1:5" ht="12" thickBot="1">
      <c r="A35" s="118"/>
      <c r="B35" s="78" t="s">
        <v>69</v>
      </c>
      <c r="C35" s="78"/>
      <c r="D35" s="78"/>
      <c r="E35" s="78"/>
    </row>
    <row r="36" spans="1:5">
      <c r="A36" s="96">
        <v>17</v>
      </c>
      <c r="B36" s="119" t="s">
        <v>70</v>
      </c>
      <c r="C36" s="120">
        <f>C37-C38</f>
        <v>25533.87</v>
      </c>
      <c r="D36" s="121">
        <f>D37-D38</f>
        <v>2039.3</v>
      </c>
      <c r="E36" s="83">
        <f t="shared" ref="E36:E45" si="2">C36+D36</f>
        <v>27573.17</v>
      </c>
    </row>
    <row r="37" spans="1:5" ht="22.5">
      <c r="A37" s="79">
        <v>17.100000000000001</v>
      </c>
      <c r="B37" s="122" t="s">
        <v>71</v>
      </c>
      <c r="C37" s="123">
        <v>28723.87</v>
      </c>
      <c r="D37" s="124">
        <v>2039.3</v>
      </c>
      <c r="E37" s="89">
        <f t="shared" si="2"/>
        <v>30763.17</v>
      </c>
    </row>
    <row r="38" spans="1:5" ht="22.5">
      <c r="A38" s="79">
        <v>17.2</v>
      </c>
      <c r="B38" s="122" t="s">
        <v>72</v>
      </c>
      <c r="C38" s="123">
        <v>3190</v>
      </c>
      <c r="D38" s="124"/>
      <c r="E38" s="89">
        <f t="shared" si="2"/>
        <v>3190</v>
      </c>
    </row>
    <row r="39" spans="1:5">
      <c r="A39" s="79">
        <v>18</v>
      </c>
      <c r="B39" s="90" t="s">
        <v>73</v>
      </c>
      <c r="C39" s="105">
        <v>0</v>
      </c>
      <c r="D39" s="106">
        <v>0</v>
      </c>
      <c r="E39" s="87">
        <f t="shared" si="2"/>
        <v>0</v>
      </c>
    </row>
    <row r="40" spans="1:5">
      <c r="A40" s="79">
        <v>19</v>
      </c>
      <c r="B40" s="90" t="s">
        <v>74</v>
      </c>
      <c r="C40" s="105">
        <v>0</v>
      </c>
      <c r="D40" s="106">
        <v>0</v>
      </c>
      <c r="E40" s="87">
        <f t="shared" si="2"/>
        <v>0</v>
      </c>
    </row>
    <row r="41" spans="1:5" ht="22.5">
      <c r="A41" s="79">
        <v>20</v>
      </c>
      <c r="B41" s="90" t="s">
        <v>75</v>
      </c>
      <c r="C41" s="105">
        <v>6634.53</v>
      </c>
      <c r="D41" s="106">
        <v>0</v>
      </c>
      <c r="E41" s="87">
        <f t="shared" si="2"/>
        <v>6634.53</v>
      </c>
    </row>
    <row r="42" spans="1:5">
      <c r="A42" s="79">
        <v>21</v>
      </c>
      <c r="B42" s="90" t="s">
        <v>76</v>
      </c>
      <c r="C42" s="105">
        <v>12831.65</v>
      </c>
      <c r="D42" s="106">
        <v>0</v>
      </c>
      <c r="E42" s="87">
        <f t="shared" si="2"/>
        <v>12831.65</v>
      </c>
    </row>
    <row r="43" spans="1:5">
      <c r="A43" s="79">
        <v>22</v>
      </c>
      <c r="B43" s="90" t="s">
        <v>77</v>
      </c>
      <c r="C43" s="105">
        <v>7044.95</v>
      </c>
      <c r="D43" s="106">
        <v>0</v>
      </c>
      <c r="E43" s="87">
        <f t="shared" si="2"/>
        <v>7044.95</v>
      </c>
    </row>
    <row r="44" spans="1:5">
      <c r="A44" s="91">
        <v>23</v>
      </c>
      <c r="B44" s="92" t="s">
        <v>78</v>
      </c>
      <c r="C44" s="125"/>
      <c r="D44" s="126"/>
      <c r="E44" s="95">
        <f t="shared" si="2"/>
        <v>0</v>
      </c>
    </row>
    <row r="45" spans="1:5" ht="12" thickBot="1">
      <c r="A45" s="96">
        <v>24</v>
      </c>
      <c r="B45" s="116" t="s">
        <v>79</v>
      </c>
      <c r="C45" s="98">
        <f>SUM(C36,C39:C44)</f>
        <v>52044.999999999993</v>
      </c>
      <c r="D45" s="117">
        <f>SUM(D36,D39:D44)</f>
        <v>2039.3</v>
      </c>
      <c r="E45" s="99">
        <f t="shared" si="2"/>
        <v>54084.299999999996</v>
      </c>
    </row>
    <row r="46" spans="1:5" ht="12" thickBot="1">
      <c r="A46" s="100"/>
      <c r="B46" s="78" t="s">
        <v>80</v>
      </c>
      <c r="C46" s="78"/>
      <c r="D46" s="78"/>
      <c r="E46" s="78"/>
    </row>
    <row r="47" spans="1:5">
      <c r="A47" s="79">
        <v>25</v>
      </c>
      <c r="B47" s="80" t="s">
        <v>81</v>
      </c>
      <c r="C47" s="105">
        <v>16780</v>
      </c>
      <c r="D47" s="106">
        <v>1935</v>
      </c>
      <c r="E47" s="127">
        <f t="shared" ref="E47:E54" si="3">C47+D47</f>
        <v>18715</v>
      </c>
    </row>
    <row r="48" spans="1:5">
      <c r="A48" s="79">
        <v>26</v>
      </c>
      <c r="B48" s="90" t="s">
        <v>82</v>
      </c>
      <c r="C48" s="105">
        <v>155420</v>
      </c>
      <c r="D48" s="106">
        <v>0</v>
      </c>
      <c r="E48" s="128">
        <f t="shared" si="3"/>
        <v>155420</v>
      </c>
    </row>
    <row r="49" spans="1:5">
      <c r="A49" s="79">
        <v>27</v>
      </c>
      <c r="B49" s="90" t="s">
        <v>83</v>
      </c>
      <c r="C49" s="105">
        <v>3226</v>
      </c>
      <c r="D49" s="106">
        <v>0</v>
      </c>
      <c r="E49" s="128">
        <f t="shared" si="3"/>
        <v>3226</v>
      </c>
    </row>
    <row r="50" spans="1:5">
      <c r="A50" s="79">
        <v>28</v>
      </c>
      <c r="B50" s="90" t="s">
        <v>84</v>
      </c>
      <c r="C50" s="105">
        <v>48161</v>
      </c>
      <c r="D50" s="106">
        <v>0</v>
      </c>
      <c r="E50" s="128">
        <f t="shared" si="3"/>
        <v>48161</v>
      </c>
    </row>
    <row r="51" spans="1:5">
      <c r="A51" s="79">
        <v>29</v>
      </c>
      <c r="B51" s="90" t="s">
        <v>85</v>
      </c>
      <c r="C51" s="105">
        <v>5457</v>
      </c>
      <c r="D51" s="106">
        <v>0</v>
      </c>
      <c r="E51" s="128">
        <f t="shared" si="3"/>
        <v>5457</v>
      </c>
    </row>
    <row r="52" spans="1:5">
      <c r="A52" s="79">
        <v>30</v>
      </c>
      <c r="B52" s="90" t="s">
        <v>86</v>
      </c>
      <c r="C52" s="105">
        <v>23913</v>
      </c>
      <c r="D52" s="106"/>
      <c r="E52" s="128">
        <f t="shared" si="3"/>
        <v>23913</v>
      </c>
    </row>
    <row r="53" spans="1:5">
      <c r="A53" s="91">
        <v>31</v>
      </c>
      <c r="B53" s="129" t="s">
        <v>87</v>
      </c>
      <c r="C53" s="130">
        <f>SUM(C47:C52)</f>
        <v>252957</v>
      </c>
      <c r="D53" s="131">
        <f>SUM(D47:D52)</f>
        <v>1935</v>
      </c>
      <c r="E53" s="132">
        <f t="shared" si="3"/>
        <v>254892</v>
      </c>
    </row>
    <row r="54" spans="1:5" ht="12" thickBot="1">
      <c r="A54" s="96">
        <v>32</v>
      </c>
      <c r="B54" s="133" t="s">
        <v>88</v>
      </c>
      <c r="C54" s="134">
        <f>C45-C53</f>
        <v>-200912</v>
      </c>
      <c r="D54" s="135">
        <f>D45-D53</f>
        <v>104.29999999999995</v>
      </c>
      <c r="E54" s="136">
        <f t="shared" si="3"/>
        <v>-200807.7</v>
      </c>
    </row>
    <row r="55" spans="1:5" ht="12" thickBot="1">
      <c r="A55" s="137"/>
      <c r="B55" s="137"/>
      <c r="C55" s="138"/>
      <c r="D55" s="138"/>
      <c r="E55" s="138"/>
    </row>
    <row r="56" spans="1:5" ht="12" thickBot="1">
      <c r="A56" s="79">
        <v>33</v>
      </c>
      <c r="B56" s="139" t="s">
        <v>89</v>
      </c>
      <c r="C56" s="140">
        <f>C34+C54</f>
        <v>-37099.100000000006</v>
      </c>
      <c r="D56" s="141">
        <f>D34+D54</f>
        <v>24973.7</v>
      </c>
      <c r="E56" s="142">
        <f>C56+D56</f>
        <v>-12125.400000000005</v>
      </c>
    </row>
    <row r="57" spans="1:5" ht="12" thickBot="1">
      <c r="A57" s="143"/>
      <c r="B57" s="144"/>
      <c r="C57" s="145"/>
      <c r="D57" s="146"/>
      <c r="E57" s="138"/>
    </row>
    <row r="58" spans="1:5">
      <c r="A58" s="79">
        <v>34</v>
      </c>
      <c r="B58" s="80" t="s">
        <v>90</v>
      </c>
      <c r="C58" s="147">
        <v>1231.45</v>
      </c>
      <c r="D58" s="148"/>
      <c r="E58" s="127">
        <f>C58</f>
        <v>1231.45</v>
      </c>
    </row>
    <row r="59" spans="1:5" ht="22.5">
      <c r="A59" s="79">
        <v>35</v>
      </c>
      <c r="B59" s="90" t="s">
        <v>91</v>
      </c>
      <c r="C59" s="149">
        <v>0</v>
      </c>
      <c r="D59" s="150"/>
      <c r="E59" s="128">
        <f>C59</f>
        <v>0</v>
      </c>
    </row>
    <row r="60" spans="1:5">
      <c r="A60" s="91">
        <v>36</v>
      </c>
      <c r="B60" s="92" t="s">
        <v>92</v>
      </c>
      <c r="C60" s="151">
        <v>25668.400000000001</v>
      </c>
      <c r="D60" s="152"/>
      <c r="E60" s="132">
        <f>C60</f>
        <v>25668.400000000001</v>
      </c>
    </row>
    <row r="61" spans="1:5" ht="12" thickBot="1">
      <c r="A61" s="153">
        <v>37</v>
      </c>
      <c r="B61" s="116" t="s">
        <v>93</v>
      </c>
      <c r="C61" s="154">
        <f>SUM(C58:C60)</f>
        <v>26899.850000000002</v>
      </c>
      <c r="D61" s="155"/>
      <c r="E61" s="156">
        <f>C61</f>
        <v>26899.850000000002</v>
      </c>
    </row>
    <row r="62" spans="1:5" ht="12" thickBot="1">
      <c r="A62" s="157"/>
      <c r="B62" s="158"/>
      <c r="C62" s="159"/>
      <c r="D62" s="159"/>
      <c r="E62" s="160"/>
    </row>
    <row r="63" spans="1:5" ht="23.25" thickBot="1">
      <c r="A63" s="115">
        <v>38</v>
      </c>
      <c r="B63" s="161" t="s">
        <v>94</v>
      </c>
      <c r="C63" s="140">
        <f>C56-C61</f>
        <v>-63998.950000000012</v>
      </c>
      <c r="D63" s="141">
        <f>D56</f>
        <v>24973.7</v>
      </c>
      <c r="E63" s="142">
        <f>C63+D63</f>
        <v>-39025.250000000015</v>
      </c>
    </row>
    <row r="64" spans="1:5" s="165" customFormat="1" ht="12" thickBot="1">
      <c r="A64" s="115">
        <v>39</v>
      </c>
      <c r="B64" s="162" t="s">
        <v>95</v>
      </c>
      <c r="C64" s="163">
        <v>0</v>
      </c>
      <c r="D64" s="164"/>
      <c r="E64" s="160">
        <f>C64</f>
        <v>0</v>
      </c>
    </row>
    <row r="65" spans="1:5" ht="12" thickBot="1">
      <c r="A65" s="115">
        <v>40</v>
      </c>
      <c r="B65" s="139" t="s">
        <v>96</v>
      </c>
      <c r="C65" s="140">
        <f>C63-C64</f>
        <v>-63998.950000000012</v>
      </c>
      <c r="D65" s="141">
        <f>D63</f>
        <v>24973.7</v>
      </c>
      <c r="E65" s="142">
        <f>C65+D65</f>
        <v>-39025.250000000015</v>
      </c>
    </row>
    <row r="66" spans="1:5" s="165" customFormat="1" ht="12" thickBot="1">
      <c r="A66" s="115">
        <v>41</v>
      </c>
      <c r="B66" s="166" t="s">
        <v>97</v>
      </c>
      <c r="C66" s="167">
        <v>0</v>
      </c>
      <c r="D66" s="168"/>
      <c r="E66" s="156">
        <f>C66</f>
        <v>0</v>
      </c>
    </row>
    <row r="67" spans="1:5" ht="12" thickBot="1">
      <c r="A67" s="169">
        <v>42</v>
      </c>
      <c r="B67" s="170" t="s">
        <v>98</v>
      </c>
      <c r="C67" s="171">
        <f>C65+C66</f>
        <v>-63998.950000000012</v>
      </c>
      <c r="D67" s="171">
        <f>D65</f>
        <v>24973.7</v>
      </c>
      <c r="E67" s="172">
        <f>C67+D67</f>
        <v>-39025.250000000015</v>
      </c>
    </row>
    <row r="68" spans="1:5" ht="12" thickTop="1">
      <c r="A68" s="173"/>
      <c r="B68" s="26"/>
      <c r="C68" s="174"/>
      <c r="D68" s="174"/>
      <c r="E68" s="175"/>
    </row>
    <row r="69" spans="1:5">
      <c r="A69" s="176"/>
      <c r="B69" s="27" t="s">
        <v>106</v>
      </c>
      <c r="C69" s="177"/>
      <c r="D69" s="177"/>
      <c r="E69" s="178"/>
    </row>
    <row r="70" spans="1:5">
      <c r="A70" s="176"/>
      <c r="B70" s="27"/>
      <c r="C70" s="177"/>
      <c r="D70" s="177"/>
      <c r="E70" s="178"/>
    </row>
    <row r="71" spans="1:5">
      <c r="A71" s="176"/>
      <c r="B71" s="27"/>
      <c r="C71" s="177"/>
      <c r="D71" s="177"/>
      <c r="E71" s="178"/>
    </row>
    <row r="72" spans="1:5">
      <c r="A72" s="27"/>
      <c r="B72" s="177"/>
      <c r="C72" s="177"/>
      <c r="D72" s="177"/>
      <c r="E72" s="178"/>
    </row>
    <row r="73" spans="1:5">
      <c r="A73" s="27"/>
    </row>
  </sheetData>
  <sheetProtection formatCells="0" formatColumns="0" formatRows="0"/>
  <pageMargins left="0.7" right="0.7" top="0.75" bottom="0.75" header="0.3" footer="0.3"/>
  <pageSetup scale="80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="80" zoomScaleNormal="80" zoomScaleSheetLayoutView="90" workbookViewId="0">
      <selection activeCell="F28" sqref="F28"/>
    </sheetView>
  </sheetViews>
  <sheetFormatPr defaultRowHeight="12" customHeight="1"/>
  <cols>
    <col min="1" max="1" width="9.140625" style="182"/>
    <col min="2" max="2" width="66.42578125" style="182" customWidth="1"/>
    <col min="3" max="3" width="25.85546875" style="182" customWidth="1"/>
    <col min="4" max="16384" width="9.140625" style="182"/>
  </cols>
  <sheetData>
    <row r="1" spans="1:3" ht="12" customHeight="1">
      <c r="A1" s="28" t="s">
        <v>0</v>
      </c>
      <c r="B1" s="181" t="s">
        <v>116</v>
      </c>
      <c r="C1" s="1"/>
    </row>
    <row r="2" spans="1:3" ht="12" customHeight="1">
      <c r="A2" s="28" t="s">
        <v>1</v>
      </c>
      <c r="B2" s="183" t="s">
        <v>117</v>
      </c>
      <c r="C2" s="2"/>
    </row>
    <row r="3" spans="1:3" ht="12" customHeight="1" thickBot="1">
      <c r="A3" s="3"/>
      <c r="B3" s="4" t="s">
        <v>101</v>
      </c>
      <c r="C3" s="5"/>
    </row>
    <row r="4" spans="1:3" ht="12" customHeight="1">
      <c r="A4" s="185" t="s">
        <v>99</v>
      </c>
      <c r="B4" s="186"/>
      <c r="C4" s="187"/>
    </row>
    <row r="5" spans="1:3" ht="30">
      <c r="A5" s="6">
        <v>1</v>
      </c>
      <c r="B5" s="20" t="s">
        <v>107</v>
      </c>
      <c r="C5" s="20" t="s">
        <v>108</v>
      </c>
    </row>
    <row r="6" spans="1:3" ht="41.25" customHeight="1">
      <c r="A6" s="6">
        <v>2</v>
      </c>
      <c r="B6" s="20" t="s">
        <v>109</v>
      </c>
      <c r="C6" s="20" t="s">
        <v>110</v>
      </c>
    </row>
    <row r="7" spans="1:3" ht="36.75" customHeight="1">
      <c r="A7" s="6">
        <v>3</v>
      </c>
      <c r="B7" s="20" t="s">
        <v>118</v>
      </c>
      <c r="C7" s="20" t="s">
        <v>112</v>
      </c>
    </row>
    <row r="8" spans="1:3" ht="15">
      <c r="A8" s="6"/>
      <c r="B8" s="20"/>
      <c r="C8" s="20"/>
    </row>
    <row r="9" spans="1:3" ht="15">
      <c r="A9" s="6"/>
      <c r="B9" s="20"/>
      <c r="C9" s="20"/>
    </row>
    <row r="10" spans="1:3" ht="12" customHeight="1">
      <c r="A10" s="12"/>
      <c r="B10" s="15"/>
      <c r="C10" s="19"/>
    </row>
    <row r="11" spans="1:3" ht="12" customHeight="1">
      <c r="A11" s="188" t="s">
        <v>100</v>
      </c>
      <c r="B11" s="189"/>
      <c r="C11" s="190"/>
    </row>
    <row r="12" spans="1:3" ht="15">
      <c r="A12" s="6">
        <v>1</v>
      </c>
      <c r="B12" s="21" t="s">
        <v>113</v>
      </c>
      <c r="C12" s="21" t="s">
        <v>114</v>
      </c>
    </row>
    <row r="13" spans="1:3" ht="12" customHeight="1">
      <c r="A13" s="6">
        <v>2</v>
      </c>
      <c r="B13" s="195"/>
      <c r="C13" s="196"/>
    </row>
    <row r="14" spans="1:3" ht="12" customHeight="1">
      <c r="A14" s="6">
        <v>3</v>
      </c>
      <c r="B14" s="195"/>
      <c r="C14" s="196"/>
    </row>
    <row r="15" spans="1:3" ht="12" customHeight="1">
      <c r="A15" s="6">
        <v>4</v>
      </c>
      <c r="B15" s="195"/>
      <c r="C15" s="196"/>
    </row>
    <row r="16" spans="1:3" ht="12" customHeight="1">
      <c r="A16" s="6">
        <v>5</v>
      </c>
      <c r="B16" s="195"/>
      <c r="C16" s="196"/>
    </row>
    <row r="17" spans="1:4" ht="12" customHeight="1">
      <c r="A17" s="12"/>
      <c r="B17" s="15"/>
      <c r="C17" s="19"/>
    </row>
    <row r="18" spans="1:4" ht="12" customHeight="1">
      <c r="A18" s="192" t="s">
        <v>103</v>
      </c>
      <c r="B18" s="193"/>
      <c r="C18" s="194"/>
    </row>
    <row r="19" spans="1:4" ht="12" customHeight="1">
      <c r="A19" s="6"/>
      <c r="B19" s="8" t="s">
        <v>104</v>
      </c>
      <c r="C19" s="16" t="s">
        <v>105</v>
      </c>
    </row>
    <row r="20" spans="1:4" ht="15" customHeight="1">
      <c r="A20" s="6">
        <v>1</v>
      </c>
      <c r="B20" s="22" t="s">
        <v>115</v>
      </c>
      <c r="C20" s="23">
        <v>0.16109999999999999</v>
      </c>
    </row>
    <row r="21" spans="1:4" ht="12" customHeight="1">
      <c r="A21" s="6">
        <v>2</v>
      </c>
      <c r="B21" s="7"/>
      <c r="C21" s="17"/>
    </row>
    <row r="22" spans="1:4" ht="12" customHeight="1">
      <c r="A22" s="6">
        <v>3</v>
      </c>
      <c r="B22" s="7"/>
      <c r="C22" s="17"/>
    </row>
    <row r="23" spans="1:4" ht="12" customHeight="1">
      <c r="A23" s="6">
        <v>4</v>
      </c>
      <c r="B23" s="7"/>
      <c r="C23" s="17"/>
    </row>
    <row r="24" spans="1:4" ht="12" customHeight="1">
      <c r="A24" s="6">
        <v>5</v>
      </c>
      <c r="B24" s="7"/>
      <c r="C24" s="17"/>
    </row>
    <row r="25" spans="1:4" ht="12" customHeight="1">
      <c r="A25" s="6">
        <v>6</v>
      </c>
      <c r="B25" s="7"/>
      <c r="C25" s="17"/>
    </row>
    <row r="26" spans="1:4" ht="12" customHeight="1">
      <c r="A26" s="6">
        <v>7</v>
      </c>
      <c r="B26" s="7"/>
      <c r="C26" s="17"/>
    </row>
    <row r="27" spans="1:4" ht="12" customHeight="1">
      <c r="A27" s="6">
        <v>8</v>
      </c>
      <c r="B27" s="7"/>
      <c r="C27" s="17"/>
    </row>
    <row r="28" spans="1:4" ht="12" customHeight="1">
      <c r="A28" s="6">
        <v>9</v>
      </c>
      <c r="B28" s="7"/>
      <c r="C28" s="17"/>
    </row>
    <row r="29" spans="1:4" ht="12" customHeight="1">
      <c r="A29" s="6">
        <v>10</v>
      </c>
      <c r="B29" s="7"/>
      <c r="C29" s="17"/>
    </row>
    <row r="30" spans="1:4" ht="12" customHeight="1">
      <c r="A30" s="12"/>
      <c r="B30" s="13"/>
      <c r="C30" s="14"/>
      <c r="D30" s="184"/>
    </row>
    <row r="31" spans="1:4" ht="12" customHeight="1">
      <c r="A31" s="192" t="s">
        <v>102</v>
      </c>
      <c r="B31" s="193"/>
      <c r="C31" s="193"/>
      <c r="D31" s="184"/>
    </row>
    <row r="32" spans="1:4" ht="12" customHeight="1">
      <c r="A32" s="6"/>
      <c r="B32" s="8" t="s">
        <v>104</v>
      </c>
      <c r="C32" s="16" t="s">
        <v>105</v>
      </c>
    </row>
    <row r="33" spans="1:3" ht="12" customHeight="1">
      <c r="A33" s="6">
        <v>1</v>
      </c>
      <c r="B33" s="22" t="s">
        <v>111</v>
      </c>
      <c r="C33" s="23">
        <v>0.25419999999999998</v>
      </c>
    </row>
    <row r="34" spans="1:3" ht="12" customHeight="1">
      <c r="A34" s="6">
        <v>2</v>
      </c>
      <c r="B34" s="22" t="s">
        <v>109</v>
      </c>
      <c r="C34" s="23">
        <v>0.38729999999999998</v>
      </c>
    </row>
    <row r="35" spans="1:3" ht="12" customHeight="1">
      <c r="A35" s="6">
        <v>3</v>
      </c>
      <c r="B35" s="8"/>
      <c r="C35" s="16"/>
    </row>
    <row r="36" spans="1:3" ht="12" customHeight="1">
      <c r="A36" s="6">
        <v>4</v>
      </c>
      <c r="B36" s="8"/>
      <c r="C36" s="16"/>
    </row>
    <row r="37" spans="1:3" ht="12" customHeight="1">
      <c r="A37" s="6">
        <v>5</v>
      </c>
      <c r="B37" s="8"/>
      <c r="C37" s="16"/>
    </row>
    <row r="38" spans="1:3" ht="12" customHeight="1">
      <c r="A38" s="6">
        <v>6</v>
      </c>
      <c r="B38" s="8"/>
      <c r="C38" s="16"/>
    </row>
    <row r="39" spans="1:3" ht="12" customHeight="1">
      <c r="A39" s="6">
        <v>7</v>
      </c>
      <c r="B39" s="8"/>
      <c r="C39" s="16"/>
    </row>
    <row r="40" spans="1:3" ht="12" customHeight="1">
      <c r="A40" s="6">
        <v>8</v>
      </c>
      <c r="B40" s="7"/>
      <c r="C40" s="17"/>
    </row>
    <row r="41" spans="1:3" ht="12" customHeight="1">
      <c r="A41" s="6">
        <v>9</v>
      </c>
      <c r="B41" s="7"/>
      <c r="C41" s="17"/>
    </row>
    <row r="42" spans="1:3" ht="12" customHeight="1" thickBot="1">
      <c r="A42" s="9">
        <v>10</v>
      </c>
      <c r="B42" s="10"/>
      <c r="C42" s="18"/>
    </row>
    <row r="43" spans="1:3" ht="12" customHeight="1">
      <c r="A43" s="11"/>
      <c r="B43" s="11"/>
      <c r="C43" s="11"/>
    </row>
    <row r="44" spans="1:3" ht="12" customHeight="1">
      <c r="A44" s="11"/>
      <c r="B44" s="191" t="s">
        <v>106</v>
      </c>
      <c r="C44" s="191"/>
    </row>
    <row r="45" spans="1:3" ht="12" customHeight="1">
      <c r="A45" s="11"/>
      <c r="B45" s="11"/>
      <c r="C45" s="11"/>
    </row>
    <row r="46" spans="1:3" ht="12" customHeight="1">
      <c r="A46" s="11"/>
      <c r="B46" s="11"/>
      <c r="C46" s="11"/>
    </row>
    <row r="47" spans="1:3" ht="12" customHeight="1">
      <c r="A47" s="11"/>
      <c r="B47" s="11"/>
      <c r="C47" s="11"/>
    </row>
    <row r="48" spans="1:3" ht="12" customHeight="1">
      <c r="A48" s="11"/>
      <c r="B48" s="11"/>
      <c r="C48" s="11"/>
    </row>
    <row r="49" spans="1:3" ht="12" customHeight="1">
      <c r="A49" s="11"/>
      <c r="B49" s="11"/>
      <c r="C49" s="11"/>
    </row>
    <row r="50" spans="1:3" ht="12" customHeight="1">
      <c r="A50" s="11"/>
      <c r="B50" s="11"/>
      <c r="C50" s="11"/>
    </row>
    <row r="51" spans="1:3" ht="12" customHeight="1">
      <c r="A51" s="11"/>
      <c r="B51" s="11"/>
      <c r="C51" s="11"/>
    </row>
    <row r="52" spans="1:3" ht="12" customHeight="1">
      <c r="A52" s="11"/>
      <c r="B52" s="11"/>
      <c r="C52" s="11"/>
    </row>
  </sheetData>
  <mergeCells count="9">
    <mergeCell ref="A4:C4"/>
    <mergeCell ref="A11:C11"/>
    <mergeCell ref="B44:C44"/>
    <mergeCell ref="A31:C31"/>
    <mergeCell ref="A18:C18"/>
    <mergeCell ref="B13:C13"/>
    <mergeCell ref="B14:C14"/>
    <mergeCell ref="B15:C15"/>
    <mergeCell ref="B16:C16"/>
  </mergeCell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natia</cp:lastModifiedBy>
  <cp:lastPrinted>2019-07-09T11:02:49Z</cp:lastPrinted>
  <dcterms:created xsi:type="dcterms:W3CDTF">2018-01-24T12:10:23Z</dcterms:created>
  <dcterms:modified xsi:type="dcterms:W3CDTF">2019-07-09T11:03:04Z</dcterms:modified>
</cp:coreProperties>
</file>