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C:\Users\User Natia\Desktop\"/>
    </mc:Choice>
  </mc:AlternateContent>
  <xr:revisionPtr revIDLastSave="0" documentId="13_ncr:1_{B5406780-6E1F-4286-BE43-CE7F7CF373AC}" xr6:coauthVersionLast="45" xr6:coauthVersionMax="46" xr10:uidLastSave="{00000000-0000-0000-0000-000000000000}"/>
  <bookViews>
    <workbookView xWindow="-120" yWindow="-120" windowWidth="20730" windowHeight="11310" activeTab="2" xr2:uid="{00000000-000D-0000-FFFF-FFFF00000000}"/>
  </bookViews>
  <sheets>
    <sheet name="RC" sheetId="8" r:id="rId1"/>
    <sheet name="RI" sheetId="9" r:id="rId2"/>
    <sheet name="Info" sheetId="5" r:id="rId3"/>
  </sheets>
  <externalReferences>
    <externalReference r:id="rId4"/>
    <externalReference r:id="rId5"/>
    <externalReference r:id="rId6"/>
    <externalReference r:id="rId7"/>
  </externalReferences>
  <definedNames>
    <definedName name="AccType" localSheetId="0">[1]Lists!$C$2:$C$5</definedName>
    <definedName name="AccType" localSheetId="1">[1]Lists!$C$2:$C$5</definedName>
    <definedName name="AccType">[2]Lists!$C$2:$C$5</definedName>
    <definedName name="Banks" localSheetId="0">#REF!</definedName>
    <definedName name="Banks" localSheetId="1">#REF!</definedName>
    <definedName name="Banks">#REF!</definedName>
    <definedName name="Conditions" localSheetId="0">#REF!</definedName>
    <definedName name="Conditions" localSheetId="1">#REF!</definedName>
    <definedName name="Conditions">#REF!</definedName>
    <definedName name="CounterPartTypes" localSheetId="0">[1]Lists!$B$2:$B$7</definedName>
    <definedName name="CounterPartTypes" localSheetId="1">[1]Lists!$B$2:$B$7</definedName>
    <definedName name="CounterPartTypes">[2]Lists!$B$2:$B$7</definedName>
    <definedName name="L_FORMULAS_GEO">[3]ListSheet!$W$2:$W$15</definedName>
    <definedName name="LiabType" localSheetId="0">[1]Lists!$D$2:$D$4</definedName>
    <definedName name="LiabType" localSheetId="1">[1]Lists!$D$2:$D$4</definedName>
    <definedName name="LiabType">[2]Lists!$D$2:$D$4</definedName>
    <definedName name="Locations" localSheetId="0">#REF!</definedName>
    <definedName name="Locations" localSheetId="1">#REF!</definedName>
    <definedName name="Locations">#REF!</definedName>
    <definedName name="Machines" localSheetId="0">#REF!</definedName>
    <definedName name="Machines" localSheetId="1">#REF!</definedName>
    <definedName name="Machines">#REF!</definedName>
    <definedName name="Misoebi" localSheetId="0">[1]Lists!$O$2:$O$77</definedName>
    <definedName name="Misoebi" localSheetId="1">[1]Lists!$O$2:$O$77</definedName>
    <definedName name="Misoebi">[2]Lists!$O$2:$O$77</definedName>
    <definedName name="_xlnm.Print_Area" localSheetId="2">Info!$A$1:$C$45</definedName>
    <definedName name="_xlnm.Print_Area" localSheetId="0">'RC'!$A$1:$E$41</definedName>
    <definedName name="_xlnm.Print_Area" localSheetId="1">RI!$A$1:$E$69</definedName>
    <definedName name="Regions" localSheetId="0">[1]Lists!$A$2:$A$13</definedName>
    <definedName name="Regions" localSheetId="1">[1]Lists!$A$2:$A$13</definedName>
    <definedName name="Regions">[2]Lists!$A$2:$A$13</definedName>
    <definedName name="Residence" localSheetId="0">[1]Lists!$E$2:$E$3</definedName>
    <definedName name="Residence" localSheetId="1">[1]Lists!$E$2:$E$3</definedName>
    <definedName name="Residence">[2]Lists!$E$2:$E$3</definedName>
    <definedName name="Types" localSheetId="0">#REF!</definedName>
    <definedName name="Types" localSheetId="1">#REF!</definedName>
    <definedName name="Types">#REF!</definedName>
    <definedName name="work" localSheetId="0">#REF!</definedName>
    <definedName name="work" localSheetId="1">#REF!</definedName>
    <definedName name="work">#REF!</definedName>
    <definedName name="Yesno" localSheetId="0">[1]Lists!$F$2:$F$3</definedName>
    <definedName name="Yesno" localSheetId="1">[1]Lists!$F$2:$F$3</definedName>
    <definedName name="Yesno">[2]Lists!$F$2:$F$3</definedName>
  </definedName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D53" i="9" l="1"/>
  <c r="E15" i="8" l="1"/>
  <c r="C23" i="8" l="1"/>
  <c r="C22" i="8"/>
  <c r="C21" i="8"/>
  <c r="C20" i="8"/>
  <c r="E13" i="8" l="1"/>
  <c r="E17" i="8"/>
  <c r="E16" i="8"/>
  <c r="E9" i="8"/>
  <c r="E8" i="8"/>
  <c r="E7" i="8"/>
  <c r="E10" i="8"/>
  <c r="D8" i="9" l="1"/>
  <c r="C8" i="9"/>
  <c r="E22" i="8"/>
  <c r="E23" i="8"/>
  <c r="E24" i="8"/>
  <c r="E25" i="8"/>
  <c r="E21" i="8"/>
  <c r="D11" i="8" l="1"/>
  <c r="D18" i="8" s="1"/>
  <c r="C11" i="8"/>
  <c r="C18" i="8" s="1"/>
  <c r="B2" i="8"/>
  <c r="B1" i="8"/>
  <c r="B2" i="9"/>
  <c r="B1" i="9"/>
  <c r="E66" i="9"/>
  <c r="E64" i="9"/>
  <c r="C61" i="9"/>
  <c r="E60" i="9"/>
  <c r="E59" i="9"/>
  <c r="E58" i="9"/>
  <c r="C53" i="9"/>
  <c r="E52" i="9"/>
  <c r="E51" i="9"/>
  <c r="E50" i="9"/>
  <c r="E49" i="9"/>
  <c r="E48" i="9"/>
  <c r="E47" i="9"/>
  <c r="E44" i="9"/>
  <c r="E43" i="9"/>
  <c r="E42" i="9"/>
  <c r="E41" i="9"/>
  <c r="E40" i="9"/>
  <c r="E39" i="9"/>
  <c r="E38" i="9"/>
  <c r="E37" i="9"/>
  <c r="D36" i="9"/>
  <c r="D45" i="9" s="1"/>
  <c r="D54" i="9" s="1"/>
  <c r="C36" i="9"/>
  <c r="C45" i="9" s="1"/>
  <c r="D33" i="9"/>
  <c r="C33" i="9"/>
  <c r="E32" i="9"/>
  <c r="E31" i="9"/>
  <c r="E30" i="9"/>
  <c r="E29" i="9"/>
  <c r="E28" i="9"/>
  <c r="E27" i="9"/>
  <c r="E26" i="9"/>
  <c r="E23" i="9"/>
  <c r="E22" i="9"/>
  <c r="E21" i="9"/>
  <c r="E20" i="9"/>
  <c r="E19" i="9"/>
  <c r="E18" i="9"/>
  <c r="E17" i="9"/>
  <c r="D16" i="9"/>
  <c r="C16" i="9"/>
  <c r="E15" i="9"/>
  <c r="E14" i="9"/>
  <c r="E13" i="9"/>
  <c r="E12" i="9"/>
  <c r="E11" i="9"/>
  <c r="E10" i="9"/>
  <c r="E9" i="9"/>
  <c r="E7" i="9"/>
  <c r="E32" i="8"/>
  <c r="E31" i="8"/>
  <c r="E30" i="8"/>
  <c r="E29" i="8"/>
  <c r="C33" i="8"/>
  <c r="E33" i="8" s="1"/>
  <c r="D26" i="8"/>
  <c r="D34" i="8" s="1"/>
  <c r="C26" i="8"/>
  <c r="E14" i="8"/>
  <c r="E12" i="8"/>
  <c r="E61" i="9" l="1"/>
  <c r="E36" i="9"/>
  <c r="C24" i="9"/>
  <c r="C34" i="9" s="1"/>
  <c r="E11" i="8"/>
  <c r="E18" i="8" s="1"/>
  <c r="E53" i="9"/>
  <c r="E33" i="9"/>
  <c r="D24" i="9"/>
  <c r="D34" i="9" s="1"/>
  <c r="D56" i="9" s="1"/>
  <c r="E16" i="9"/>
  <c r="E8" i="9"/>
  <c r="E45" i="9"/>
  <c r="C54" i="9"/>
  <c r="E54" i="9" s="1"/>
  <c r="E26" i="8"/>
  <c r="C34" i="8"/>
  <c r="E34" i="8" s="1"/>
  <c r="E28" i="8"/>
  <c r="D63" i="9" l="1"/>
  <c r="D65" i="9" s="1"/>
  <c r="D67" i="9" s="1"/>
  <c r="E24" i="9"/>
  <c r="C56" i="9"/>
  <c r="C63" i="9" s="1"/>
  <c r="E34" i="9"/>
  <c r="E56" i="9" l="1"/>
  <c r="C65" i="9" l="1"/>
  <c r="E63" i="9"/>
  <c r="E65" i="9" l="1"/>
  <c r="C67" i="9"/>
  <c r="E67" i="9" s="1"/>
</calcChain>
</file>

<file path=xl/sharedStrings.xml><?xml version="1.0" encoding="utf-8"?>
<sst xmlns="http://schemas.openxmlformats.org/spreadsheetml/2006/main" count="133" uniqueCount="119">
  <si>
    <t>კომპანია</t>
  </si>
  <si>
    <t>თარიღი:</t>
  </si>
  <si>
    <t>RC</t>
  </si>
  <si>
    <t>საბალანსო უწყისი</t>
  </si>
  <si>
    <t>ლარებში</t>
  </si>
  <si>
    <t>N</t>
  </si>
  <si>
    <t>აქტივები</t>
  </si>
  <si>
    <t>ლარი</t>
  </si>
  <si>
    <t>უცხ. ვალუტა</t>
  </si>
  <si>
    <t>სულ</t>
  </si>
  <si>
    <t>ნაღდი ფული</t>
  </si>
  <si>
    <t>ფულადი სახსრები კომერციულ ბანკებში</t>
  </si>
  <si>
    <t>მთლიანი სესხები</t>
  </si>
  <si>
    <t>მინუს: სესხების შესაძლო დანაკარგების რეზერვი</t>
  </si>
  <si>
    <t>წმინდა სესხები</t>
  </si>
  <si>
    <t>ფასიანი ქაღალდები</t>
  </si>
  <si>
    <t>დარიცხული მისაღები პროცენტები და დივიდენდები</t>
  </si>
  <si>
    <t>დასაკუთრებული უძრავი და მოძრავი ქონება</t>
  </si>
  <si>
    <t>ინვესტიციები საწესდებო კაპიტალში</t>
  </si>
  <si>
    <t>ძირითადი საშუალებები და არამატერიალური აქტივები</t>
  </si>
  <si>
    <t>სხვა აქტივები</t>
  </si>
  <si>
    <t>მთლიანი აქტივები</t>
  </si>
  <si>
    <t>ვალდებულებები</t>
  </si>
  <si>
    <t>საფინანსო ინსტიტუტებიდან ნასესხები სახსრები</t>
  </si>
  <si>
    <t>ფიზიკური და იურიდიული პირებისაგან ნასესხები სახსრები</t>
  </si>
  <si>
    <t>საკუთარი სავალო ფასიანი ქაღალდები</t>
  </si>
  <si>
    <t>დარიცხული გადასახდელი პროცენტები და დივიდენდები</t>
  </si>
  <si>
    <t>სხვა ვალდებულებები</t>
  </si>
  <si>
    <t>სუბორდინირებული ვალდებულებები</t>
  </si>
  <si>
    <t>მთლიანი ვალდებულებები</t>
  </si>
  <si>
    <t>კაპიტალი</t>
  </si>
  <si>
    <t>საწესდებო (სადამფუძნებლო) კაპიტალი</t>
  </si>
  <si>
    <t>საემისიო კაპიტალი</t>
  </si>
  <si>
    <t>გრანტები და შემოწირულობა კაპიტალში</t>
  </si>
  <si>
    <t>გაუნაწილებელი მოგება</t>
  </si>
  <si>
    <t>აქტივების გადაფასების რეზერვი</t>
  </si>
  <si>
    <t>მთლიანი კაპიტალი</t>
  </si>
  <si>
    <t>მთლიანი ვალდებულებები და კაპიტალი</t>
  </si>
  <si>
    <t>RI</t>
  </si>
  <si>
    <t>მოგება–ზარალის უწყისი</t>
  </si>
  <si>
    <t>საპროცენტო შემოსავლები</t>
  </si>
  <si>
    <t>ბანკებში განთავსებული ფულადი სახსრების მიხედვით</t>
  </si>
  <si>
    <t>ფიზიკურ პირებზე გაცემული სესხების მიხედვით</t>
  </si>
  <si>
    <t xml:space="preserve">ვაჭრობა და მომსახურება </t>
  </si>
  <si>
    <t>სამომხმარებლო სესხები</t>
  </si>
  <si>
    <t xml:space="preserve">სოფლის მეურნეობა </t>
  </si>
  <si>
    <t>ონლაინ სესხები</t>
  </si>
  <si>
    <t>ლომბარდი</t>
  </si>
  <si>
    <t>განვადება</t>
  </si>
  <si>
    <t>სხვა</t>
  </si>
  <si>
    <t>იურიდიულ პირებზე გაცემული სესხების მიხედვით</t>
  </si>
  <si>
    <t>ვაჭრობისა და მომსახურების სფეროს სესხების მიხედვით</t>
  </si>
  <si>
    <t>სოფლის მეურნეობისა და მეტყევეობის სფეროს სესხების მიხედვით</t>
  </si>
  <si>
    <t>ტრანსპორტისა და კავშირგაბმულობის სფეროს სესხების მიხედვით</t>
  </si>
  <si>
    <t>დანარჩენი სესხების მიხედვით</t>
  </si>
  <si>
    <t>შემოსავლები ჯარიმებიდან/საურავებიდან კლიენტებისათვის მიცემული სესხების მიხედვით</t>
  </si>
  <si>
    <t>საპროცენტო და დისკონტური შემოსავლები ფასიანი ქაღალდებიდან</t>
  </si>
  <si>
    <t>სხვა საპროცენტო შემოსავლები</t>
  </si>
  <si>
    <t>მთლიანი საპროცენტო შემოსავლები</t>
  </si>
  <si>
    <t>საპროცენტო ხარჯები</t>
  </si>
  <si>
    <t>საფინანსო ინსტიტუტებიდან მოზიდულ სახსრებზე გადახდილი პროცენტები</t>
  </si>
  <si>
    <t>ფიზიკური პირებიდან ნასესხებ სახსრებზე  გადახდილი პროცენტები</t>
  </si>
  <si>
    <t>იურიდიული პირებიდან ნასესხებ სახსრებზე გადახდილი პროცენტები</t>
  </si>
  <si>
    <t>ფიზიკურ პირებზე გაცემულ საკუთარ სავალო ფასიან ქაღალდებზე გადახდილი პროცენტები</t>
  </si>
  <si>
    <t>იურიდიულ პირებზე გაცემულ საკუთარ სავალო ფასიან ქაღალდებზე გადახდილი პროცენტები</t>
  </si>
  <si>
    <t>სუბორდინირებულ ვალდებულებებზე გადახდილი პროცენტები</t>
  </si>
  <si>
    <t>სხვა საპროცენტო ხარჯები</t>
  </si>
  <si>
    <t>მთლიანი საპროცენტო ხარჯები</t>
  </si>
  <si>
    <t>წმინდა საპროცენტო შემოსავალი</t>
  </si>
  <si>
    <t>არასაპროცენტო შემოსავლები</t>
  </si>
  <si>
    <t>წმინდა საკომისიო და სხვა შემოსავლები მომსახურეობის მიხედვით</t>
  </si>
  <si>
    <t xml:space="preserve"> საკომისიო და სხვა შემოსავლები გაწეული მომსახურეობის მიხედვით</t>
  </si>
  <si>
    <t xml:space="preserve"> საკომისიო და სხვა ხარჯები მიღებული მომსახურეობის მიხედვით</t>
  </si>
  <si>
    <t>მიღებული დივიდენდები</t>
  </si>
  <si>
    <t>მოგება (ზარალი) ფასიანი ქაღალდებიდან</t>
  </si>
  <si>
    <t>მოგება (ზარალი) ვალუტის ყიდვა–გაყიდვის ოპერაციებიდან</t>
  </si>
  <si>
    <t>მოგება (ზარალი) სავალუტო სახსრების გადაფასებიდან</t>
  </si>
  <si>
    <t>მოგება (ზარალი) ქონების გაყიდვიდან</t>
  </si>
  <si>
    <t>სხვა არასაპროცენტო შემოსავლები</t>
  </si>
  <si>
    <t>მთლიანი არასაპროცენტო შემოსავლები</t>
  </si>
  <si>
    <t>არასაპროცენტო ხარჯები</t>
  </si>
  <si>
    <t>განვითარების, საკონსულტაციო და მარკეტინგის ხარჯები</t>
  </si>
  <si>
    <t>პერსონალის ხარჯები</t>
  </si>
  <si>
    <t>ძირითადი საშუალებების საექსპლოატაციო ხარჯები</t>
  </si>
  <si>
    <t>იჯარის ხარჯები</t>
  </si>
  <si>
    <t>ცვეთისა და ამორტიზაციის ხარჯები</t>
  </si>
  <si>
    <t>სხვა არასაპროცენტო ხარჯები</t>
  </si>
  <si>
    <t>მთლიანი არასაპროცენტო ხარჯები</t>
  </si>
  <si>
    <t>წმინდა არასაპროცენტო შემოსავალი</t>
  </si>
  <si>
    <t>წმინდა მოგება დარეზერვებამდე</t>
  </si>
  <si>
    <t>ზარალი სესხების შესაძლო დანაკარგების მიხედვით</t>
  </si>
  <si>
    <t>ზარალი ინვესტიციების და ფასიანი ქაღალდების გაუფასურების შესაძლო დანაკარგების მიხედვით</t>
  </si>
  <si>
    <t>ზარალი სხვა აქტივების შესაძლო დანაკარგების მიხედვით</t>
  </si>
  <si>
    <t>მთლიანი ზარალი აქტივების შესაძლო დანაკარგების მიხედვით</t>
  </si>
  <si>
    <t>მოგება გადასახადის გადახდამდე და გაუთვალისწინებელ შემოსავალ–ხარჯებამდე</t>
  </si>
  <si>
    <t>მოგების გადასახადი</t>
  </si>
  <si>
    <t>მოგება გადასახადის გადახდის შემდეგ</t>
  </si>
  <si>
    <t>გაუთვალისწინებელი შემოსავლები (ხარჯები)</t>
  </si>
  <si>
    <t>წმინდა მოგება</t>
  </si>
  <si>
    <t>სამეთვალყურეო საბჭოს შემადგენლობა</t>
  </si>
  <si>
    <t>დირექტორთა საბჭოს შემადგენლობა</t>
  </si>
  <si>
    <t>ინფორმაცია სამეთვალყურეო საბჭოს, დირექტორატის და აქციონერთა შესახებ</t>
  </si>
  <si>
    <t xml:space="preserve"> ბენეფიცირების ჩამონათვალი, რომლებიც პირდაპირ და არაპირდაპირ ფლობენ აქციების 10%–ს ან მეტს წილების მითითებით</t>
  </si>
  <si>
    <t>საწესდებო კაპიტალის 10% და მეტი წილის მფლობელი აქციონერების ჩამონათვალი წილების მითითებით</t>
  </si>
  <si>
    <t>პირის დასახელება</t>
  </si>
  <si>
    <t>წილი,%</t>
  </si>
  <si>
    <t>ორგანიზაციის ხელმძღვანელი:</t>
  </si>
  <si>
    <t>ირაკლი მაჭავარიანი</t>
  </si>
  <si>
    <t>სამელთვალყურეო საბჭოს თავჯდომარე</t>
  </si>
  <si>
    <t>რაფიელ სურამელაშვილი</t>
  </si>
  <si>
    <t>სამელთვალყურეო საბჭოს თავჯდომარის მოადგილე</t>
  </si>
  <si>
    <t>სამელთვალყურეო საბჭოს  წევრი</t>
  </si>
  <si>
    <t>ქეთევან დარსაძე</t>
  </si>
  <si>
    <t>დირექტორი</t>
  </si>
  <si>
    <t>სს. მისო "ალფა ექსპრესი"</t>
  </si>
  <si>
    <t>თეა გვარამია</t>
  </si>
  <si>
    <t>შ.პ.ს. "თ &amp; რ დისტრიბუშენი</t>
  </si>
  <si>
    <t>ეკატერინე გიორგობიანი</t>
  </si>
  <si>
    <t>30,09,2021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</si>
</sst>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43" formatCode="_(* #,##0.00_);_(* \(#,##0.00\);_(* &quot;-&quot;??_);_(@_)"/>
    <numFmt numFmtId="164" formatCode="#,##0_ ;[Red]\-#,##0\ "/>
    <numFmt numFmtId="165" formatCode="#,##0.00_ ;[Red]\-#,##0.00\ "/>
    <numFmt numFmtId="166" formatCode="mm/dd/yy"/>
    <numFmt numFmtId="167" formatCode="m/d/yy;@"/>
  </numFmts>
  <fonts count="13" x14ac:knownFonts="1">
    <font>
      <sz val="11"/>
      <color theme="1"/>
      <name val="Sylfaen"/>
      <family val="2"/>
      <scheme val="minor"/>
    </font>
    <font>
      <sz val="10"/>
      <name val="Arial"/>
      <family val="2"/>
    </font>
    <font>
      <sz val="10"/>
      <name val="Arial"/>
      <family val="2"/>
    </font>
    <font>
      <sz val="8"/>
      <name val="Sylfaen"/>
      <family val="1"/>
    </font>
    <font>
      <b/>
      <sz val="8"/>
      <name val="Sylfaen"/>
      <family val="1"/>
    </font>
    <font>
      <sz val="10"/>
      <name val="Sylfaen"/>
      <family val="1"/>
    </font>
    <font>
      <b/>
      <sz val="8"/>
      <color rgb="FFFF0000"/>
      <name val="Sylfaen"/>
      <family val="1"/>
    </font>
    <font>
      <sz val="8"/>
      <color theme="1"/>
      <name val="Sylfaen"/>
      <family val="1"/>
    </font>
    <font>
      <b/>
      <sz val="8"/>
      <color theme="0" tint="-0.499984740745262"/>
      <name val="Sylfaen"/>
      <family val="1"/>
    </font>
    <font>
      <i/>
      <sz val="8"/>
      <name val="Sylfaen"/>
      <family val="1"/>
    </font>
    <font>
      <b/>
      <i/>
      <sz val="8"/>
      <name val="Sylfaen"/>
      <family val="1"/>
    </font>
    <font>
      <i/>
      <sz val="8"/>
      <name val="Arial"/>
      <family val="2"/>
    </font>
    <font>
      <sz val="8"/>
      <name val="Arial"/>
      <family val="2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lightDown">
        <bgColor theme="8" tint="0.59999389629810485"/>
      </patternFill>
    </fill>
    <fill>
      <patternFill patternType="solid">
        <fgColor theme="8" tint="0.59999389629810485"/>
        <bgColor indexed="64"/>
      </patternFill>
    </fill>
  </fills>
  <borders count="65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hair">
        <color indexed="64"/>
      </right>
      <top/>
      <bottom style="double">
        <color indexed="64"/>
      </bottom>
      <diagonal/>
    </border>
    <border>
      <left style="hair">
        <color indexed="64"/>
      </left>
      <right style="thin">
        <color indexed="64"/>
      </right>
      <top/>
      <bottom style="double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</borders>
  <cellStyleXfs count="7">
    <xf numFmtId="0" fontId="0" fillId="0" borderId="0"/>
    <xf numFmtId="0" fontId="1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</cellStyleXfs>
  <cellXfs count="200">
    <xf numFmtId="0" fontId="0" fillId="0" borderId="0" xfId="0"/>
    <xf numFmtId="0" fontId="3" fillId="2" borderId="0" xfId="0" applyFont="1" applyFill="1" applyBorder="1" applyAlignment="1" applyProtection="1">
      <alignment horizontal="left"/>
    </xf>
    <xf numFmtId="167" fontId="3" fillId="2" borderId="0" xfId="0" applyNumberFormat="1" applyFont="1" applyFill="1" applyBorder="1" applyAlignment="1" applyProtection="1">
      <alignment horizontal="left"/>
      <protection locked="0"/>
    </xf>
    <xf numFmtId="0" fontId="3" fillId="2" borderId="0" xfId="0" applyFont="1" applyFill="1" applyBorder="1" applyAlignment="1"/>
    <xf numFmtId="0" fontId="4" fillId="2" borderId="0" xfId="0" applyFont="1" applyFill="1" applyBorder="1" applyAlignment="1">
      <alignment horizontal="center"/>
    </xf>
    <xf numFmtId="0" fontId="3" fillId="2" borderId="0" xfId="0" applyFont="1" applyFill="1" applyBorder="1" applyAlignment="1">
      <alignment horizontal="right"/>
    </xf>
    <xf numFmtId="0" fontId="3" fillId="2" borderId="8" xfId="0" applyFont="1" applyFill="1" applyBorder="1" applyAlignment="1"/>
    <xf numFmtId="0" fontId="3" fillId="2" borderId="9" xfId="0" applyFont="1" applyFill="1" applyBorder="1" applyAlignment="1" applyProtection="1">
      <protection locked="0"/>
    </xf>
    <xf numFmtId="0" fontId="4" fillId="2" borderId="9" xfId="0" applyFont="1" applyFill="1" applyBorder="1" applyAlignment="1"/>
    <xf numFmtId="0" fontId="3" fillId="2" borderId="45" xfId="0" applyFont="1" applyFill="1" applyBorder="1" applyAlignment="1"/>
    <xf numFmtId="0" fontId="3" fillId="2" borderId="46" xfId="0" applyFont="1" applyFill="1" applyBorder="1" applyAlignment="1" applyProtection="1">
      <protection locked="0"/>
    </xf>
    <xf numFmtId="0" fontId="3" fillId="2" borderId="0" xfId="0" applyFont="1" applyFill="1" applyAlignment="1"/>
    <xf numFmtId="0" fontId="3" fillId="2" borderId="58" xfId="0" applyFont="1" applyFill="1" applyBorder="1" applyAlignment="1"/>
    <xf numFmtId="0" fontId="3" fillId="2" borderId="61" xfId="0" applyFont="1" applyFill="1" applyBorder="1" applyAlignment="1" applyProtection="1">
      <protection locked="0"/>
    </xf>
    <xf numFmtId="10" fontId="3" fillId="2" borderId="61" xfId="3" applyNumberFormat="1" applyFont="1" applyFill="1" applyBorder="1" applyAlignment="1"/>
    <xf numFmtId="0" fontId="3" fillId="2" borderId="61" xfId="0" applyFont="1" applyFill="1" applyBorder="1" applyAlignment="1"/>
    <xf numFmtId="0" fontId="4" fillId="2" borderId="10" xfId="0" applyFont="1" applyFill="1" applyBorder="1" applyAlignment="1">
      <alignment horizontal="center"/>
    </xf>
    <xf numFmtId="10" fontId="3" fillId="2" borderId="10" xfId="3" applyNumberFormat="1" applyFont="1" applyFill="1" applyBorder="1" applyAlignment="1">
      <alignment horizontal="center"/>
    </xf>
    <xf numFmtId="10" fontId="3" fillId="2" borderId="47" xfId="3" applyNumberFormat="1" applyFont="1" applyFill="1" applyBorder="1" applyAlignment="1">
      <alignment horizontal="center"/>
    </xf>
    <xf numFmtId="0" fontId="3" fillId="2" borderId="62" xfId="0" applyFont="1" applyFill="1" applyBorder="1" applyAlignment="1"/>
    <xf numFmtId="0" fontId="5" fillId="0" borderId="9" xfId="5" applyFont="1" applyFill="1" applyBorder="1" applyAlignment="1" applyProtection="1">
      <alignment wrapText="1"/>
      <protection locked="0"/>
    </xf>
    <xf numFmtId="0" fontId="5" fillId="0" borderId="9" xfId="6" applyFont="1" applyFill="1" applyBorder="1" applyAlignment="1" applyProtection="1">
      <alignment wrapText="1"/>
      <protection locked="0"/>
    </xf>
    <xf numFmtId="10" fontId="4" fillId="2" borderId="10" xfId="3" applyNumberFormat="1" applyFont="1" applyFill="1" applyBorder="1" applyAlignment="1">
      <alignment horizontal="center"/>
    </xf>
    <xf numFmtId="0" fontId="3" fillId="2" borderId="0" xfId="1" applyFont="1" applyFill="1" applyBorder="1" applyProtection="1"/>
    <xf numFmtId="0" fontId="3" fillId="0" borderId="0" xfId="1" applyFont="1" applyFill="1" applyBorder="1" applyAlignment="1" applyProtection="1">
      <alignment horizontal="left"/>
    </xf>
    <xf numFmtId="0" fontId="3" fillId="0" borderId="0" xfId="1" applyFont="1" applyFill="1" applyBorder="1" applyProtection="1"/>
    <xf numFmtId="0" fontId="3" fillId="0" borderId="0" xfId="1" applyFont="1" applyFill="1" applyBorder="1" applyProtection="1">
      <protection locked="0"/>
    </xf>
    <xf numFmtId="0" fontId="3" fillId="2" borderId="0" xfId="1" applyFont="1" applyFill="1" applyProtection="1"/>
    <xf numFmtId="0" fontId="4" fillId="2" borderId="0" xfId="1" applyFont="1" applyFill="1" applyBorder="1" applyAlignment="1" applyProtection="1">
      <alignment horizontal="center" vertical="center"/>
    </xf>
    <xf numFmtId="0" fontId="4" fillId="2" borderId="0" xfId="1" applyFont="1" applyFill="1" applyBorder="1" applyAlignment="1" applyProtection="1">
      <alignment horizontal="left" vertical="center" indent="3"/>
    </xf>
    <xf numFmtId="0" fontId="3" fillId="2" borderId="0" xfId="1" applyFont="1" applyFill="1" applyBorder="1" applyAlignment="1" applyProtection="1">
      <alignment horizontal="right" vertical="center" wrapText="1"/>
    </xf>
    <xf numFmtId="0" fontId="3" fillId="2" borderId="0" xfId="1" applyFont="1" applyFill="1" applyBorder="1" applyAlignment="1" applyProtection="1">
      <alignment horizontal="right"/>
    </xf>
    <xf numFmtId="0" fontId="3" fillId="3" borderId="1" xfId="1" applyFont="1" applyFill="1" applyBorder="1" applyAlignment="1" applyProtection="1">
      <alignment horizontal="left" indent="1"/>
    </xf>
    <xf numFmtId="0" fontId="4" fillId="3" borderId="2" xfId="1" applyFont="1" applyFill="1" applyBorder="1" applyAlignment="1" applyProtection="1">
      <alignment horizontal="center"/>
    </xf>
    <xf numFmtId="0" fontId="3" fillId="3" borderId="3" xfId="1" applyFont="1" applyFill="1" applyBorder="1" applyAlignment="1" applyProtection="1">
      <alignment horizontal="center" vertical="center" wrapText="1"/>
    </xf>
    <xf numFmtId="0" fontId="3" fillId="3" borderId="4" xfId="1" applyFont="1" applyFill="1" applyBorder="1" applyAlignment="1" applyProtection="1">
      <alignment horizontal="center" vertical="center" wrapText="1"/>
    </xf>
    <xf numFmtId="0" fontId="3" fillId="2" borderId="5" xfId="1" applyFont="1" applyFill="1" applyBorder="1" applyAlignment="1" applyProtection="1">
      <alignment horizontal="left" indent="1"/>
    </xf>
    <xf numFmtId="0" fontId="3" fillId="0" borderId="6" xfId="1" applyFont="1" applyFill="1" applyBorder="1" applyAlignment="1" applyProtection="1">
      <alignment horizontal="left" indent="1"/>
    </xf>
    <xf numFmtId="164" fontId="3" fillId="0" borderId="6" xfId="1" applyNumberFormat="1" applyFont="1" applyFill="1" applyBorder="1" applyAlignment="1" applyProtection="1">
      <alignment horizontal="right"/>
    </xf>
    <xf numFmtId="164" fontId="4" fillId="0" borderId="7" xfId="1" applyNumberFormat="1" applyFont="1" applyFill="1" applyBorder="1" applyAlignment="1" applyProtection="1">
      <alignment horizontal="right"/>
    </xf>
    <xf numFmtId="0" fontId="6" fillId="0" borderId="0" xfId="1" applyFont="1" applyProtection="1">
      <protection locked="0"/>
    </xf>
    <xf numFmtId="0" fontId="3" fillId="2" borderId="8" xfId="1" applyFont="1" applyFill="1" applyBorder="1" applyAlignment="1" applyProtection="1">
      <alignment horizontal="left" indent="1"/>
    </xf>
    <xf numFmtId="0" fontId="3" fillId="0" borderId="9" xfId="1" applyFont="1" applyFill="1" applyBorder="1" applyAlignment="1" applyProtection="1">
      <alignment horizontal="left" indent="1"/>
    </xf>
    <xf numFmtId="164" fontId="3" fillId="0" borderId="9" xfId="1" applyNumberFormat="1" applyFont="1" applyFill="1" applyBorder="1" applyAlignment="1" applyProtection="1">
      <alignment horizontal="right"/>
    </xf>
    <xf numFmtId="164" fontId="4" fillId="0" borderId="10" xfId="1" applyNumberFormat="1" applyFont="1" applyFill="1" applyBorder="1" applyAlignment="1" applyProtection="1">
      <alignment horizontal="right"/>
    </xf>
    <xf numFmtId="0" fontId="3" fillId="2" borderId="9" xfId="1" applyFont="1" applyFill="1" applyBorder="1" applyAlignment="1" applyProtection="1">
      <alignment horizontal="left" indent="2"/>
    </xf>
    <xf numFmtId="38" fontId="4" fillId="0" borderId="10" xfId="1" applyNumberFormat="1" applyFont="1" applyFill="1" applyBorder="1" applyAlignment="1" applyProtection="1">
      <alignment horizontal="right"/>
    </xf>
    <xf numFmtId="164" fontId="3" fillId="5" borderId="9" xfId="0" applyNumberFormat="1" applyFont="1" applyFill="1" applyBorder="1" applyAlignment="1" applyProtection="1">
      <alignment horizontal="right"/>
    </xf>
    <xf numFmtId="0" fontId="4" fillId="2" borderId="11" xfId="1" applyFont="1" applyFill="1" applyBorder="1" applyAlignment="1" applyProtection="1"/>
    <xf numFmtId="164" fontId="4" fillId="0" borderId="11" xfId="1" applyNumberFormat="1" applyFont="1" applyFill="1" applyBorder="1" applyAlignment="1" applyProtection="1">
      <alignment horizontal="right"/>
    </xf>
    <xf numFmtId="164" fontId="4" fillId="0" borderId="12" xfId="1" applyNumberFormat="1" applyFont="1" applyFill="1" applyBorder="1" applyAlignment="1" applyProtection="1">
      <alignment horizontal="right"/>
    </xf>
    <xf numFmtId="0" fontId="3" fillId="2" borderId="6" xfId="1" applyFont="1" applyFill="1" applyBorder="1" applyAlignment="1" applyProtection="1">
      <alignment horizontal="left" indent="1"/>
    </xf>
    <xf numFmtId="0" fontId="3" fillId="2" borderId="9" xfId="1" applyFont="1" applyFill="1" applyBorder="1" applyAlignment="1" applyProtection="1">
      <alignment horizontal="left" indent="1"/>
    </xf>
    <xf numFmtId="0" fontId="3" fillId="2" borderId="13" xfId="1" applyFont="1" applyFill="1" applyBorder="1" applyAlignment="1" applyProtection="1">
      <alignment horizontal="left" indent="1"/>
    </xf>
    <xf numFmtId="0" fontId="3" fillId="0" borderId="1" xfId="1" applyFont="1" applyFill="1" applyBorder="1" applyAlignment="1" applyProtection="1">
      <alignment horizontal="left" indent="1"/>
    </xf>
    <xf numFmtId="0" fontId="4" fillId="0" borderId="3" xfId="1" applyFont="1" applyFill="1" applyBorder="1" applyAlignment="1" applyProtection="1"/>
    <xf numFmtId="164" fontId="4" fillId="0" borderId="3" xfId="1" applyNumberFormat="1" applyFont="1" applyFill="1" applyBorder="1" applyAlignment="1" applyProtection="1">
      <alignment horizontal="right"/>
    </xf>
    <xf numFmtId="164" fontId="4" fillId="0" borderId="4" xfId="1" applyNumberFormat="1" applyFont="1" applyFill="1" applyBorder="1" applyAlignment="1" applyProtection="1">
      <alignment horizontal="right"/>
    </xf>
    <xf numFmtId="0" fontId="6" fillId="0" borderId="0" xfId="1" applyFont="1" applyFill="1" applyBorder="1" applyProtection="1"/>
    <xf numFmtId="165" fontId="3" fillId="0" borderId="0" xfId="1" applyNumberFormat="1" applyFont="1" applyFill="1" applyBorder="1" applyProtection="1"/>
    <xf numFmtId="43" fontId="3" fillId="0" borderId="0" xfId="2" applyFont="1" applyFill="1" applyBorder="1" applyProtection="1"/>
    <xf numFmtId="10" fontId="3" fillId="0" borderId="0" xfId="3" applyNumberFormat="1" applyFont="1" applyFill="1" applyBorder="1" applyProtection="1"/>
    <xf numFmtId="43" fontId="3" fillId="0" borderId="0" xfId="2" applyFont="1" applyFill="1" applyBorder="1" applyProtection="1">
      <protection locked="0"/>
    </xf>
    <xf numFmtId="0" fontId="7" fillId="0" borderId="0" xfId="1" applyFont="1" applyFill="1" applyProtection="1"/>
    <xf numFmtId="0" fontId="4" fillId="0" borderId="0" xfId="1" applyFont="1" applyFill="1" applyBorder="1" applyProtection="1"/>
    <xf numFmtId="0" fontId="3" fillId="0" borderId="0" xfId="1" applyFont="1" applyFill="1" applyBorder="1"/>
    <xf numFmtId="166" fontId="3" fillId="0" borderId="0" xfId="1" applyNumberFormat="1" applyFont="1" applyFill="1" applyBorder="1" applyAlignment="1" applyProtection="1">
      <alignment horizontal="left"/>
    </xf>
    <xf numFmtId="0" fontId="4" fillId="0" borderId="0" xfId="1" applyFont="1" applyFill="1" applyBorder="1" applyAlignment="1" applyProtection="1">
      <alignment horizontal="center" vertical="center"/>
    </xf>
    <xf numFmtId="0" fontId="4" fillId="0" borderId="0" xfId="1" applyFont="1" applyFill="1" applyBorder="1" applyAlignment="1" applyProtection="1">
      <alignment horizontal="left" vertical="center" indent="2"/>
    </xf>
    <xf numFmtId="0" fontId="3" fillId="0" borderId="0" xfId="1" applyFont="1" applyFill="1" applyBorder="1" applyAlignment="1" applyProtection="1">
      <alignment horizontal="right" vertical="center" wrapText="1"/>
    </xf>
    <xf numFmtId="0" fontId="3" fillId="0" borderId="14" xfId="1" applyFont="1" applyFill="1" applyBorder="1" applyAlignment="1" applyProtection="1">
      <alignment horizontal="left" vertical="center" indent="1"/>
    </xf>
    <xf numFmtId="0" fontId="3" fillId="0" borderId="15" xfId="1" applyFont="1" applyFill="1" applyBorder="1" applyAlignment="1" applyProtection="1">
      <alignment horizontal="left" vertical="center"/>
    </xf>
    <xf numFmtId="0" fontId="3" fillId="0" borderId="15" xfId="1" applyFont="1" applyFill="1" applyBorder="1" applyAlignment="1" applyProtection="1">
      <alignment horizontal="center" vertical="center" wrapText="1"/>
    </xf>
    <xf numFmtId="0" fontId="3" fillId="0" borderId="16" xfId="1" applyFont="1" applyFill="1" applyBorder="1" applyAlignment="1" applyProtection="1">
      <alignment horizontal="center" vertical="center" wrapText="1"/>
    </xf>
    <xf numFmtId="0" fontId="3" fillId="0" borderId="17" xfId="1" applyFont="1" applyFill="1" applyBorder="1" applyAlignment="1" applyProtection="1">
      <alignment horizontal="center" vertical="center" wrapText="1"/>
    </xf>
    <xf numFmtId="0" fontId="8" fillId="0" borderId="18" xfId="1" applyFont="1" applyFill="1" applyBorder="1" applyAlignment="1" applyProtection="1"/>
    <xf numFmtId="0" fontId="8" fillId="0" borderId="2" xfId="1" applyFont="1" applyFill="1" applyBorder="1" applyAlignment="1" applyProtection="1"/>
    <xf numFmtId="0" fontId="3" fillId="0" borderId="51" xfId="4" applyFont="1" applyFill="1" applyBorder="1" applyAlignment="1" applyProtection="1">
      <alignment horizontal="left" indent="1"/>
    </xf>
    <xf numFmtId="0" fontId="3" fillId="0" borderId="19" xfId="1" applyFont="1" applyFill="1" applyBorder="1" applyAlignment="1" applyProtection="1">
      <alignment horizontal="left" wrapText="1" indent="1"/>
    </xf>
    <xf numFmtId="164" fontId="9" fillId="0" borderId="20" xfId="1" applyNumberFormat="1" applyFont="1" applyFill="1" applyBorder="1" applyAlignment="1" applyProtection="1">
      <alignment horizontal="right"/>
      <protection locked="0"/>
    </xf>
    <xf numFmtId="164" fontId="9" fillId="0" borderId="21" xfId="1" applyNumberFormat="1" applyFont="1" applyFill="1" applyBorder="1" applyAlignment="1" applyProtection="1">
      <alignment horizontal="right"/>
      <protection locked="0"/>
    </xf>
    <xf numFmtId="164" fontId="4" fillId="0" borderId="22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indent="1"/>
    </xf>
    <xf numFmtId="164" fontId="4" fillId="0" borderId="23" xfId="1" applyNumberFormat="1" applyFont="1" applyFill="1" applyBorder="1" applyAlignment="1" applyProtection="1">
      <alignment horizontal="right"/>
    </xf>
    <xf numFmtId="0" fontId="9" fillId="0" borderId="24" xfId="1" applyFont="1" applyFill="1" applyBorder="1" applyAlignment="1" applyProtection="1">
      <alignment horizontal="left" indent="2"/>
    </xf>
    <xf numFmtId="164" fontId="10" fillId="0" borderId="23" xfId="1" applyNumberFormat="1" applyFont="1" applyFill="1" applyBorder="1" applyAlignment="1" applyProtection="1">
      <alignment horizontal="right"/>
    </xf>
    <xf numFmtId="0" fontId="3" fillId="0" borderId="20" xfId="1" applyFont="1" applyFill="1" applyBorder="1" applyAlignment="1" applyProtection="1">
      <alignment horizontal="left" wrapText="1" indent="1"/>
    </xf>
    <xf numFmtId="0" fontId="3" fillId="0" borderId="52" xfId="4" applyFont="1" applyFill="1" applyBorder="1" applyAlignment="1" applyProtection="1">
      <alignment horizontal="left" indent="1"/>
    </xf>
    <xf numFmtId="0" fontId="3" fillId="0" borderId="25" xfId="1" applyFont="1" applyFill="1" applyBorder="1" applyAlignment="1" applyProtection="1">
      <alignment horizontal="left" wrapText="1" indent="1"/>
    </xf>
    <xf numFmtId="164" fontId="4" fillId="0" borderId="26" xfId="1" applyNumberFormat="1" applyFont="1" applyFill="1" applyBorder="1" applyAlignment="1" applyProtection="1">
      <alignment horizontal="right"/>
    </xf>
    <xf numFmtId="0" fontId="3" fillId="0" borderId="53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/>
    <xf numFmtId="164" fontId="4" fillId="0" borderId="27" xfId="1" applyNumberFormat="1" applyFont="1" applyFill="1" applyBorder="1" applyAlignment="1" applyProtection="1">
      <alignment horizontal="right"/>
    </xf>
    <xf numFmtId="164" fontId="4" fillId="0" borderId="28" xfId="1" applyNumberFormat="1" applyFont="1" applyFill="1" applyBorder="1" applyAlignment="1" applyProtection="1">
      <alignment horizontal="right"/>
    </xf>
    <xf numFmtId="0" fontId="3" fillId="0" borderId="2" xfId="1" applyFont="1" applyFill="1" applyBorder="1"/>
    <xf numFmtId="0" fontId="3" fillId="0" borderId="19" xfId="1" applyFont="1" applyFill="1" applyBorder="1" applyAlignment="1" applyProtection="1">
      <alignment horizontal="left" wrapText="1"/>
    </xf>
    <xf numFmtId="0" fontId="3" fillId="0" borderId="20" xfId="1" applyFont="1" applyFill="1" applyBorder="1" applyAlignment="1" applyProtection="1">
      <alignment horizontal="left"/>
    </xf>
    <xf numFmtId="0" fontId="3" fillId="0" borderId="20" xfId="1" applyFont="1" applyFill="1" applyBorder="1" applyAlignment="1" applyProtection="1">
      <alignment horizontal="left" wrapText="1"/>
    </xf>
    <xf numFmtId="0" fontId="3" fillId="0" borderId="54" xfId="4" applyFont="1" applyFill="1" applyBorder="1" applyAlignment="1" applyProtection="1">
      <alignment horizontal="left" indent="1"/>
    </xf>
    <xf numFmtId="0" fontId="4" fillId="0" borderId="30" xfId="1" applyFont="1" applyFill="1" applyBorder="1" applyAlignment="1" applyProtection="1">
      <alignment horizontal="left"/>
    </xf>
    <xf numFmtId="164" fontId="4" fillId="0" borderId="30" xfId="1" applyNumberFormat="1" applyFont="1" applyFill="1" applyBorder="1" applyAlignment="1" applyProtection="1">
      <alignment horizontal="right"/>
    </xf>
    <xf numFmtId="164" fontId="4" fillId="0" borderId="31" xfId="1" applyNumberFormat="1" applyFont="1" applyFill="1" applyBorder="1" applyAlignment="1" applyProtection="1">
      <alignment horizontal="right"/>
    </xf>
    <xf numFmtId="164" fontId="4" fillId="0" borderId="32" xfId="1" applyNumberFormat="1" applyFont="1" applyFill="1" applyBorder="1" applyAlignment="1" applyProtection="1">
      <alignment horizontal="right"/>
    </xf>
    <xf numFmtId="0" fontId="3" fillId="0" borderId="55" xfId="4" applyFont="1" applyFill="1" applyBorder="1" applyAlignment="1" applyProtection="1">
      <alignment horizontal="left" indent="1"/>
    </xf>
    <xf numFmtId="0" fontId="4" fillId="0" borderId="27" xfId="1" applyFont="1" applyFill="1" applyBorder="1" applyAlignment="1" applyProtection="1">
      <alignment horizontal="left"/>
    </xf>
    <xf numFmtId="164" fontId="4" fillId="0" borderId="33" xfId="1" applyNumberFormat="1" applyFont="1" applyFill="1" applyBorder="1" applyAlignment="1" applyProtection="1">
      <alignment horizontal="right"/>
    </xf>
    <xf numFmtId="0" fontId="3" fillId="0" borderId="56" xfId="1" applyFont="1" applyFill="1" applyBorder="1"/>
    <xf numFmtId="0" fontId="3" fillId="0" borderId="19" xfId="1" applyFont="1" applyFill="1" applyBorder="1" applyAlignment="1" applyProtection="1">
      <alignment horizontal="left" indent="1"/>
    </xf>
    <xf numFmtId="0" fontId="9" fillId="0" borderId="20" xfId="1" applyFont="1" applyFill="1" applyBorder="1" applyAlignment="1" applyProtection="1">
      <alignment horizontal="left" wrapText="1" indent="2"/>
    </xf>
    <xf numFmtId="3" fontId="4" fillId="0" borderId="22" xfId="1" applyNumberFormat="1" applyFont="1" applyFill="1" applyBorder="1" applyAlignment="1" applyProtection="1">
      <alignment horizontal="right"/>
    </xf>
    <xf numFmtId="3" fontId="4" fillId="0" borderId="23" xfId="1" applyNumberFormat="1" applyFont="1" applyFill="1" applyBorder="1" applyAlignment="1" applyProtection="1">
      <alignment horizontal="right"/>
    </xf>
    <xf numFmtId="0" fontId="4" fillId="0" borderId="25" xfId="1" applyFont="1" applyFill="1" applyBorder="1" applyAlignment="1" applyProtection="1">
      <alignment horizontal="left"/>
    </xf>
    <xf numFmtId="3" fontId="4" fillId="0" borderId="26" xfId="1" applyNumberFormat="1" applyFont="1" applyFill="1" applyBorder="1" applyAlignment="1" applyProtection="1">
      <alignment horizontal="right"/>
    </xf>
    <xf numFmtId="0" fontId="4" fillId="0" borderId="35" xfId="1" applyFont="1" applyFill="1" applyBorder="1" applyAlignment="1" applyProtection="1">
      <alignment horizontal="left"/>
    </xf>
    <xf numFmtId="3" fontId="4" fillId="0" borderId="35" xfId="1" applyNumberFormat="1" applyFont="1" applyFill="1" applyBorder="1" applyAlignment="1" applyProtection="1">
      <alignment horizontal="right"/>
    </xf>
    <xf numFmtId="3" fontId="4" fillId="0" borderId="36" xfId="1" applyNumberFormat="1" applyFont="1" applyFill="1" applyBorder="1" applyAlignment="1" applyProtection="1">
      <alignment horizontal="right"/>
    </xf>
    <xf numFmtId="3" fontId="4" fillId="0" borderId="37" xfId="1" applyNumberFormat="1" applyFont="1" applyFill="1" applyBorder="1" applyAlignment="1" applyProtection="1">
      <alignment horizontal="right"/>
    </xf>
    <xf numFmtId="0" fontId="4" fillId="0" borderId="2" xfId="1" applyFont="1" applyFill="1" applyBorder="1" applyAlignment="1" applyProtection="1"/>
    <xf numFmtId="3" fontId="4" fillId="0" borderId="2" xfId="1" applyNumberFormat="1" applyFont="1" applyFill="1" applyBorder="1" applyAlignment="1" applyProtection="1"/>
    <xf numFmtId="0" fontId="4" fillId="0" borderId="15" xfId="1" applyFont="1" applyFill="1" applyBorder="1" applyAlignment="1" applyProtection="1">
      <alignment horizontal="left"/>
    </xf>
    <xf numFmtId="3" fontId="4" fillId="0" borderId="15" xfId="1" applyNumberFormat="1" applyFont="1" applyFill="1" applyBorder="1" applyAlignment="1" applyProtection="1">
      <alignment horizontal="right"/>
    </xf>
    <xf numFmtId="3" fontId="4" fillId="0" borderId="16" xfId="1" applyNumberFormat="1" applyFont="1" applyFill="1" applyBorder="1" applyAlignment="1" applyProtection="1">
      <alignment horizontal="right"/>
    </xf>
    <xf numFmtId="3" fontId="4" fillId="0" borderId="17" xfId="1" applyNumberFormat="1" applyFont="1" applyFill="1" applyBorder="1" applyAlignment="1" applyProtection="1">
      <alignment horizontal="right"/>
    </xf>
    <xf numFmtId="0" fontId="3" fillId="0" borderId="18" xfId="1" applyFont="1" applyFill="1" applyBorder="1" applyAlignment="1" applyProtection="1"/>
    <xf numFmtId="0" fontId="3" fillId="0" borderId="2" xfId="1" applyFont="1" applyFill="1" applyBorder="1" applyAlignment="1" applyProtection="1"/>
    <xf numFmtId="3" fontId="3" fillId="0" borderId="2" xfId="1" applyNumberFormat="1" applyFont="1" applyFill="1" applyBorder="1" applyAlignment="1" applyProtection="1"/>
    <xf numFmtId="3" fontId="3" fillId="0" borderId="38" xfId="1" applyNumberFormat="1" applyFont="1" applyFill="1" applyBorder="1" applyAlignment="1" applyProtection="1"/>
    <xf numFmtId="3" fontId="3" fillId="4" borderId="29" xfId="1" applyNumberFormat="1" applyFont="1" applyFill="1" applyBorder="1" applyAlignment="1" applyProtection="1">
      <alignment horizontal="right"/>
    </xf>
    <xf numFmtId="3" fontId="3" fillId="4" borderId="21" xfId="1" applyNumberFormat="1" applyFont="1" applyFill="1" applyBorder="1" applyAlignment="1" applyProtection="1">
      <alignment horizontal="right"/>
    </xf>
    <xf numFmtId="3" fontId="3" fillId="4" borderId="34" xfId="1" applyNumberFormat="1" applyFont="1" applyFill="1" applyBorder="1" applyAlignment="1" applyProtection="1">
      <alignment horizontal="right"/>
    </xf>
    <xf numFmtId="0" fontId="3" fillId="0" borderId="57" xfId="4" applyFont="1" applyFill="1" applyBorder="1" applyAlignment="1" applyProtection="1">
      <alignment horizontal="left" indent="1"/>
    </xf>
    <xf numFmtId="3" fontId="4" fillId="0" borderId="27" xfId="1" applyNumberFormat="1" applyFont="1" applyFill="1" applyBorder="1" applyAlignment="1" applyProtection="1">
      <alignment horizontal="right"/>
    </xf>
    <xf numFmtId="3" fontId="3" fillId="4" borderId="33" xfId="1" applyNumberFormat="1" applyFont="1" applyFill="1" applyBorder="1" applyAlignment="1" applyProtection="1">
      <alignment horizontal="right"/>
    </xf>
    <xf numFmtId="3" fontId="4" fillId="0" borderId="28" xfId="1" applyNumberFormat="1" applyFont="1" applyFill="1" applyBorder="1" applyAlignment="1" applyProtection="1">
      <alignment horizontal="right"/>
    </xf>
    <xf numFmtId="0" fontId="3" fillId="0" borderId="55" xfId="1" applyFont="1" applyFill="1" applyBorder="1" applyAlignment="1" applyProtection="1">
      <alignment horizontal="left" indent="1"/>
    </xf>
    <xf numFmtId="0" fontId="4" fillId="0" borderId="39" xfId="1" applyFont="1" applyFill="1" applyBorder="1" applyAlignment="1" applyProtection="1">
      <alignment horizontal="left" indent="1"/>
    </xf>
    <xf numFmtId="3" fontId="3" fillId="0" borderId="39" xfId="1" applyNumberFormat="1" applyFont="1" applyFill="1" applyBorder="1" applyAlignment="1" applyProtection="1">
      <alignment horizontal="right"/>
    </xf>
    <xf numFmtId="3" fontId="4" fillId="0" borderId="40" xfId="1" applyNumberFormat="1" applyFont="1" applyFill="1" applyBorder="1" applyAlignment="1" applyProtection="1">
      <alignment horizontal="right"/>
    </xf>
    <xf numFmtId="0" fontId="4" fillId="0" borderId="15" xfId="1" applyFont="1" applyFill="1" applyBorder="1" applyAlignment="1" applyProtection="1">
      <alignment horizontal="center" vertical="center" wrapText="1"/>
    </xf>
    <xf numFmtId="0" fontId="3" fillId="0" borderId="39" xfId="1" applyFont="1" applyFill="1" applyBorder="1" applyAlignment="1" applyProtection="1">
      <alignment horizontal="left" wrapText="1" indent="1"/>
    </xf>
    <xf numFmtId="3" fontId="3" fillId="4" borderId="41" xfId="1" applyNumberFormat="1" applyFont="1" applyFill="1" applyBorder="1" applyAlignment="1" applyProtection="1">
      <alignment horizontal="right" vertical="center"/>
    </xf>
    <xf numFmtId="0" fontId="3" fillId="0" borderId="0" xfId="1" applyFont="1" applyFill="1" applyBorder="1" applyAlignment="1">
      <alignment vertical="center"/>
    </xf>
    <xf numFmtId="0" fontId="3" fillId="0" borderId="27" xfId="1" applyFont="1" applyFill="1" applyBorder="1" applyAlignment="1" applyProtection="1">
      <alignment horizontal="left" wrapText="1" indent="1"/>
    </xf>
    <xf numFmtId="3" fontId="3" fillId="0" borderId="27" xfId="1" applyNumberFormat="1" applyFont="1" applyFill="1" applyBorder="1" applyAlignment="1" applyProtection="1">
      <alignment horizontal="right" vertical="center"/>
      <protection locked="0"/>
    </xf>
    <xf numFmtId="3" fontId="3" fillId="4" borderId="33" xfId="1" applyNumberFormat="1" applyFont="1" applyFill="1" applyBorder="1" applyAlignment="1" applyProtection="1">
      <alignment horizontal="right" vertical="center"/>
    </xf>
    <xf numFmtId="0" fontId="3" fillId="0" borderId="42" xfId="4" applyFont="1" applyFill="1" applyBorder="1" applyAlignment="1" applyProtection="1">
      <alignment horizontal="left" indent="1"/>
    </xf>
    <xf numFmtId="0" fontId="4" fillId="0" borderId="43" xfId="1" applyFont="1" applyFill="1" applyBorder="1" applyAlignment="1" applyProtection="1"/>
    <xf numFmtId="3" fontId="4" fillId="0" borderId="43" xfId="1" applyNumberFormat="1" applyFont="1" applyFill="1" applyBorder="1" applyAlignment="1" applyProtection="1">
      <alignment horizontal="right"/>
    </xf>
    <xf numFmtId="3" fontId="4" fillId="0" borderId="44" xfId="1" applyNumberFormat="1" applyFont="1" applyFill="1" applyBorder="1" applyAlignment="1" applyProtection="1">
      <alignment horizontal="right"/>
    </xf>
    <xf numFmtId="0" fontId="3" fillId="0" borderId="0" xfId="1" applyFont="1" applyFill="1" applyBorder="1" applyAlignment="1" applyProtection="1">
      <alignment horizontal="center"/>
    </xf>
    <xf numFmtId="38" fontId="3" fillId="0" borderId="0" xfId="1" applyNumberFormat="1" applyFont="1" applyFill="1" applyBorder="1" applyAlignment="1" applyProtection="1"/>
    <xf numFmtId="38" fontId="4" fillId="0" borderId="0" xfId="1" applyNumberFormat="1" applyFont="1" applyFill="1" applyBorder="1" applyAlignment="1" applyProtection="1"/>
    <xf numFmtId="0" fontId="3" fillId="0" borderId="0" xfId="1" applyFont="1" applyFill="1" applyBorder="1" applyAlignment="1" applyProtection="1">
      <alignment horizontal="left"/>
      <protection locked="0"/>
    </xf>
    <xf numFmtId="0" fontId="3" fillId="0" borderId="0" xfId="1" applyFont="1" applyFill="1" applyProtection="1">
      <protection locked="0"/>
    </xf>
    <xf numFmtId="0" fontId="4" fillId="0" borderId="0" xfId="1" applyFont="1" applyFill="1" applyProtection="1">
      <protection locked="0"/>
    </xf>
    <xf numFmtId="0" fontId="3" fillId="0" borderId="0" xfId="1" applyFont="1" applyFill="1"/>
    <xf numFmtId="0" fontId="4" fillId="0" borderId="0" xfId="1" applyFont="1" applyFill="1"/>
    <xf numFmtId="0" fontId="3" fillId="2" borderId="0" xfId="1" applyFont="1" applyFill="1" applyBorder="1" applyAlignment="1" applyProtection="1">
      <alignment horizontal="left"/>
    </xf>
    <xf numFmtId="0" fontId="7" fillId="2" borderId="0" xfId="0" applyFont="1" applyFill="1"/>
    <xf numFmtId="14" fontId="3" fillId="2" borderId="0" xfId="1" applyNumberFormat="1" applyFont="1" applyFill="1" applyBorder="1" applyAlignment="1" applyProtection="1">
      <alignment horizontal="left"/>
    </xf>
    <xf numFmtId="0" fontId="7" fillId="2" borderId="64" xfId="0" applyFont="1" applyFill="1" applyBorder="1"/>
    <xf numFmtId="164" fontId="4" fillId="0" borderId="20" xfId="1" applyNumberFormat="1" applyFont="1" applyFill="1" applyBorder="1" applyAlignment="1" applyProtection="1">
      <alignment horizontal="right"/>
    </xf>
    <xf numFmtId="164" fontId="4" fillId="0" borderId="21" xfId="1" applyNumberFormat="1" applyFont="1" applyFill="1" applyBorder="1" applyAlignment="1" applyProtection="1">
      <alignment horizontal="right"/>
    </xf>
    <xf numFmtId="164" fontId="4" fillId="0" borderId="19" xfId="1" applyNumberFormat="1" applyFont="1" applyFill="1" applyBorder="1" applyAlignment="1" applyProtection="1">
      <alignment horizontal="right"/>
    </xf>
    <xf numFmtId="164" fontId="4" fillId="0" borderId="29" xfId="1" applyNumberFormat="1" applyFont="1" applyFill="1" applyBorder="1" applyAlignment="1" applyProtection="1">
      <alignment horizontal="right"/>
    </xf>
    <xf numFmtId="3" fontId="4" fillId="0" borderId="25" xfId="1" applyNumberFormat="1" applyFont="1" applyFill="1" applyBorder="1" applyAlignment="1" applyProtection="1">
      <alignment horizontal="right"/>
    </xf>
    <xf numFmtId="3" fontId="4" fillId="0" borderId="34" xfId="1" applyNumberFormat="1" applyFont="1" applyFill="1" applyBorder="1" applyAlignment="1" applyProtection="1">
      <alignment horizontal="right"/>
    </xf>
    <xf numFmtId="164" fontId="11" fillId="0" borderId="20" xfId="0" applyNumberFormat="1" applyFont="1" applyBorder="1" applyAlignment="1" applyProtection="1">
      <alignment horizontal="right"/>
      <protection locked="0"/>
    </xf>
    <xf numFmtId="164" fontId="11" fillId="0" borderId="21" xfId="0" applyNumberFormat="1" applyFont="1" applyBorder="1" applyAlignment="1" applyProtection="1">
      <alignment horizontal="right"/>
      <protection locked="0"/>
    </xf>
    <xf numFmtId="164" fontId="11" fillId="0" borderId="25" xfId="0" applyNumberFormat="1" applyFont="1" applyBorder="1" applyAlignment="1" applyProtection="1">
      <alignment horizontal="right"/>
      <protection locked="0"/>
    </xf>
    <xf numFmtId="164" fontId="11" fillId="0" borderId="34" xfId="0" applyNumberFormat="1" applyFont="1" applyBorder="1" applyAlignment="1" applyProtection="1">
      <alignment horizontal="right"/>
      <protection locked="0"/>
    </xf>
    <xf numFmtId="164" fontId="12" fillId="0" borderId="19" xfId="0" applyNumberFormat="1" applyFont="1" applyBorder="1" applyAlignment="1" applyProtection="1">
      <alignment horizontal="right"/>
      <protection locked="0"/>
    </xf>
    <xf numFmtId="164" fontId="12" fillId="0" borderId="29" xfId="0" applyNumberFormat="1" applyFont="1" applyBorder="1" applyAlignment="1" applyProtection="1">
      <alignment horizontal="right"/>
      <protection locked="0"/>
    </xf>
    <xf numFmtId="164" fontId="12" fillId="0" borderId="20" xfId="0" applyNumberFormat="1" applyFont="1" applyBorder="1" applyAlignment="1" applyProtection="1">
      <alignment horizontal="right"/>
      <protection locked="0"/>
    </xf>
    <xf numFmtId="3" fontId="12" fillId="0" borderId="20" xfId="0" applyNumberFormat="1" applyFont="1" applyBorder="1" applyAlignment="1" applyProtection="1">
      <alignment horizontal="right"/>
      <protection locked="0"/>
    </xf>
    <xf numFmtId="3" fontId="12" fillId="0" borderId="25" xfId="0" applyNumberFormat="1" applyFont="1" applyBorder="1" applyAlignment="1" applyProtection="1">
      <alignment horizontal="right"/>
      <protection locked="0"/>
    </xf>
    <xf numFmtId="3" fontId="12" fillId="0" borderId="39" xfId="0" applyNumberFormat="1" applyFont="1" applyBorder="1" applyAlignment="1" applyProtection="1">
      <alignment horizontal="right" vertical="center"/>
      <protection locked="0"/>
    </xf>
    <xf numFmtId="164" fontId="3" fillId="2" borderId="9" xfId="0" applyNumberFormat="1" applyFont="1" applyFill="1" applyBorder="1" applyAlignment="1">
      <alignment horizontal="right"/>
    </xf>
    <xf numFmtId="164" fontId="4" fillId="2" borderId="9" xfId="1" applyNumberFormat="1" applyFont="1" applyFill="1" applyBorder="1" applyAlignment="1" applyProtection="1">
      <alignment horizontal="right"/>
    </xf>
    <xf numFmtId="164" fontId="3" fillId="2" borderId="9" xfId="1" applyNumberFormat="1" applyFont="1" applyFill="1" applyBorder="1" applyAlignment="1" applyProtection="1">
      <alignment horizontal="right"/>
    </xf>
    <xf numFmtId="164" fontId="12" fillId="0" borderId="21" xfId="0" applyNumberFormat="1" applyFont="1" applyBorder="1" applyAlignment="1" applyProtection="1">
      <alignment horizontal="right"/>
      <protection locked="0"/>
    </xf>
    <xf numFmtId="164" fontId="12" fillId="0" borderId="25" xfId="0" applyNumberFormat="1" applyFont="1" applyBorder="1" applyAlignment="1" applyProtection="1">
      <alignment horizontal="right"/>
      <protection locked="0"/>
    </xf>
    <xf numFmtId="164" fontId="12" fillId="0" borderId="34" xfId="0" applyNumberFormat="1" applyFont="1" applyBorder="1" applyAlignment="1" applyProtection="1">
      <alignment horizontal="right"/>
      <protection locked="0"/>
    </xf>
    <xf numFmtId="3" fontId="12" fillId="0" borderId="19" xfId="0" applyNumberFormat="1" applyFont="1" applyBorder="1" applyAlignment="1" applyProtection="1">
      <alignment horizontal="right"/>
      <protection locked="0"/>
    </xf>
    <xf numFmtId="164" fontId="12" fillId="6" borderId="6" xfId="0" applyNumberFormat="1" applyFont="1" applyFill="1" applyBorder="1" applyAlignment="1">
      <alignment horizontal="right"/>
    </xf>
    <xf numFmtId="164" fontId="12" fillId="6" borderId="9" xfId="0" applyNumberFormat="1" applyFont="1" applyFill="1" applyBorder="1" applyAlignment="1">
      <alignment horizontal="right"/>
    </xf>
    <xf numFmtId="38" fontId="12" fillId="6" borderId="9" xfId="0" applyNumberFormat="1" applyFont="1" applyFill="1" applyBorder="1" applyAlignment="1">
      <alignment horizontal="right"/>
    </xf>
    <xf numFmtId="0" fontId="3" fillId="0" borderId="20" xfId="0" applyFont="1" applyBorder="1" applyProtection="1">
      <protection locked="0"/>
    </xf>
    <xf numFmtId="0" fontId="4" fillId="2" borderId="49" xfId="0" applyFont="1" applyFill="1" applyBorder="1" applyAlignment="1">
      <alignment horizontal="left"/>
    </xf>
    <xf numFmtId="0" fontId="4" fillId="2" borderId="50" xfId="0" applyFont="1" applyFill="1" applyBorder="1" applyAlignment="1">
      <alignment horizontal="left"/>
    </xf>
    <xf numFmtId="0" fontId="4" fillId="2" borderId="48" xfId="0" applyFont="1" applyFill="1" applyBorder="1" applyAlignment="1">
      <alignment horizontal="left"/>
    </xf>
    <xf numFmtId="0" fontId="4" fillId="2" borderId="59" xfId="0" applyFont="1" applyFill="1" applyBorder="1" applyAlignment="1">
      <alignment horizontal="left"/>
    </xf>
    <xf numFmtId="0" fontId="4" fillId="2" borderId="60" xfId="0" applyFont="1" applyFill="1" applyBorder="1" applyAlignment="1">
      <alignment horizontal="left"/>
    </xf>
    <xf numFmtId="0" fontId="4" fillId="2" borderId="63" xfId="0" applyFont="1" applyFill="1" applyBorder="1" applyAlignment="1">
      <alignment horizontal="left"/>
    </xf>
    <xf numFmtId="0" fontId="3" fillId="2" borderId="0" xfId="0" applyFont="1" applyFill="1" applyAlignment="1">
      <alignment horizontal="left"/>
    </xf>
    <xf numFmtId="0" fontId="4" fillId="2" borderId="59" xfId="0" applyFont="1" applyFill="1" applyBorder="1" applyAlignment="1">
      <alignment horizontal="left" shrinkToFit="1"/>
    </xf>
    <xf numFmtId="0" fontId="4" fillId="2" borderId="60" xfId="0" applyFont="1" applyFill="1" applyBorder="1" applyAlignment="1">
      <alignment horizontal="left" shrinkToFit="1"/>
    </xf>
    <xf numFmtId="0" fontId="4" fillId="2" borderId="63" xfId="0" applyFont="1" applyFill="1" applyBorder="1" applyAlignment="1">
      <alignment horizontal="left" shrinkToFit="1"/>
    </xf>
    <xf numFmtId="0" fontId="3" fillId="2" borderId="9" xfId="0" applyFont="1" applyFill="1" applyBorder="1" applyAlignment="1"/>
    <xf numFmtId="0" fontId="3" fillId="2" borderId="10" xfId="0" applyFont="1" applyFill="1" applyBorder="1" applyAlignment="1"/>
  </cellXfs>
  <cellStyles count="7">
    <cellStyle name="Comma 2" xfId="2" xr:uid="{00000000-0005-0000-0000-000000000000}"/>
    <cellStyle name="Normal" xfId="0" builtinId="0"/>
    <cellStyle name="Normal 10" xfId="5" xr:uid="{00000000-0005-0000-0000-000002000000}"/>
    <cellStyle name="Normal 2" xfId="1" xr:uid="{00000000-0005-0000-0000-000003000000}"/>
    <cellStyle name="Normal 2 10 2 2" xfId="6" xr:uid="{00000000-0005-0000-0000-000004000000}"/>
    <cellStyle name="Normal 2 2" xfId="4" xr:uid="{00000000-0005-0000-0000-000005000000}"/>
    <cellStyle name="Percent 2" xfId="3" xr:uid="{00000000-0005-0000-0000-000006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externalLink" Target="externalLinks/externalLink4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3.xml"/><Relationship Id="rId11" Type="http://schemas.openxmlformats.org/officeDocument/2006/relationships/calcChain" Target="calcChain.xml"/><Relationship Id="rId5" Type="http://schemas.openxmlformats.org/officeDocument/2006/relationships/externalLink" Target="externalLinks/externalLink2.xml"/><Relationship Id="rId10" Type="http://schemas.openxmlformats.org/officeDocument/2006/relationships/sharedStrings" Target="sharedStrings.xml"/><Relationship Id="rId4" Type="http://schemas.openxmlformats.org/officeDocument/2006/relationships/externalLink" Target="externalLinks/externalLink1.xml"/><Relationship Id="rId9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Desktop/&#4320;&#4308;&#4318;&#4317;&#4320;&#4322;&#4312;%20&#4305;&#4320;&#4331;&#4304;&#4316;&#4308;&#4305;&#4304;/&#4307;&#4304;&#4316;&#4304;&#4320;&#4311;&#4312;%201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amaisuradze/AppData/Local/Microsoft/Windows/INetCache/Content.Outlook/3SUN7YWS/FRM-V3.xlsx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microsoft.com/office/2006/relationships/xlExternalLinkPath/xlPathMissing" Target="ListSheet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Report-FRM%20-%20Financial%20Accounts%20Reporting%20Form%2020200630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AA"/>
      <sheetName val="RC-A"/>
      <sheetName val="RC-I"/>
      <sheetName val="RC-BB"/>
      <sheetName val="RC-RA"/>
      <sheetName val="RC-FA"/>
      <sheetName val="RC-BS"/>
      <sheetName val="RC-BF"/>
      <sheetName val="RC-OS"/>
      <sheetName val="RC-P"/>
      <sheetName val="RI-C"/>
      <sheetName val="RI"/>
      <sheetName val="RC-O"/>
      <sheetName val="A-CI"/>
      <sheetName val="A-L"/>
      <sheetName val="A-LS"/>
      <sheetName val="A-M"/>
      <sheetName val="Branches"/>
      <sheetName val="Lists"/>
      <sheetName val="ანგარიშთა გეგმა"/>
      <sheetName val="სანაშთო უწყისი"/>
    </sheetNames>
    <sheetDataSet>
      <sheetData sheetId="0">
        <row r="29">
          <cell r="B29" t="str">
            <v>ორგანიზაციის ხელმძღვანელი:</v>
          </cell>
        </row>
      </sheetData>
      <sheetData sheetId="1">
        <row r="1">
          <cell r="A1" t="str">
            <v>კომპანია</v>
          </cell>
        </row>
      </sheetData>
      <sheetData sheetId="2">
        <row r="7">
          <cell r="C7">
            <v>0</v>
          </cell>
        </row>
      </sheetData>
      <sheetData sheetId="3">
        <row r="19">
          <cell r="C19">
            <v>0</v>
          </cell>
        </row>
      </sheetData>
      <sheetData sheetId="4" refreshError="1"/>
      <sheetData sheetId="5">
        <row r="26">
          <cell r="C26">
            <v>0</v>
          </cell>
        </row>
      </sheetData>
      <sheetData sheetId="6">
        <row r="16">
          <cell r="F16">
            <v>0</v>
          </cell>
        </row>
      </sheetData>
      <sheetData sheetId="7">
        <row r="12">
          <cell r="C12">
            <v>0</v>
          </cell>
        </row>
      </sheetData>
      <sheetData sheetId="8" refreshError="1"/>
      <sheetData sheetId="9" refreshError="1"/>
      <sheetData sheetId="10">
        <row r="15">
          <cell r="C15">
            <v>0</v>
          </cell>
        </row>
      </sheetData>
      <sheetData sheetId="11">
        <row r="12">
          <cell r="C12">
            <v>0</v>
          </cell>
        </row>
      </sheetData>
      <sheetData sheetId="12">
        <row r="12">
          <cell r="C12">
            <v>0</v>
          </cell>
        </row>
      </sheetData>
      <sheetData sheetId="13">
        <row r="13">
          <cell r="C13">
            <v>0</v>
          </cell>
        </row>
      </sheetData>
      <sheetData sheetId="14">
        <row r="6">
          <cell r="E6">
            <v>0</v>
          </cell>
        </row>
      </sheetData>
      <sheetData sheetId="15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>
        <row r="2">
          <cell r="A2" t="str">
            <v>თბილისი</v>
          </cell>
          <cell r="B2" t="str">
            <v>ბანკი</v>
          </cell>
          <cell r="C2" t="str">
            <v>მიმდინარე</v>
          </cell>
          <cell r="D2" t="str">
            <v>ვადიანი</v>
          </cell>
          <cell r="E2" t="str">
            <v>რეზიდენტი</v>
          </cell>
          <cell r="F2" t="str">
            <v>კი</v>
          </cell>
        </row>
        <row r="3">
          <cell r="A3" t="str">
            <v>აჭარა</v>
          </cell>
          <cell r="B3" t="str">
            <v>ფიზიკური პირი</v>
          </cell>
          <cell r="C3" t="str">
            <v>დეპოზიტი</v>
          </cell>
          <cell r="D3" t="str">
            <v>გაცვლილი</v>
          </cell>
          <cell r="E3" t="str">
            <v>არარეზიდენტი</v>
          </cell>
          <cell r="F3" t="str">
            <v>არა</v>
          </cell>
          <cell r="O3" t="str">
            <v>შპს. მისო "4ფინანსი"</v>
          </cell>
        </row>
        <row r="4">
          <cell r="A4" t="str">
            <v>გურია</v>
          </cell>
          <cell r="B4" t="str">
            <v>კერძო ორგანიზაცია</v>
          </cell>
          <cell r="C4" t="str">
            <v>გაცვლილი</v>
          </cell>
          <cell r="D4" t="str">
            <v>საკრედიტო ხაზი</v>
          </cell>
          <cell r="O4" t="str">
            <v>სს. მისო "ალფა ექსპრესი"</v>
          </cell>
        </row>
        <row r="5">
          <cell r="A5" t="str">
            <v>იმერეთი</v>
          </cell>
          <cell r="B5" t="str">
            <v>საფინანსო ორგანიზაცია</v>
          </cell>
          <cell r="C5" t="str">
            <v>დაჯავშნილი</v>
          </cell>
          <cell r="O5" t="str">
            <v>შპს. მისო "აქსიფინა"</v>
          </cell>
        </row>
        <row r="6">
          <cell r="A6" t="str">
            <v>კახეთი</v>
          </cell>
          <cell r="B6" t="str">
            <v>სამთავრობო ორგანიზაცია</v>
          </cell>
          <cell r="O6" t="str">
            <v>შპს. მისო "B კრედიტი"</v>
          </cell>
        </row>
        <row r="7">
          <cell r="A7" t="str">
            <v>მცხეთა-მთიანეთი</v>
          </cell>
          <cell r="B7" t="str">
            <v>არასამთავრობო ორგანიზაცია</v>
          </cell>
          <cell r="O7" t="str">
            <v>შპს. მისო "ბანი კრედიტი"</v>
          </cell>
        </row>
        <row r="8">
          <cell r="A8" t="str">
            <v>რაჭა-ლეჩხუმი-ქვემოსვანეთი</v>
          </cell>
          <cell r="O8" t="str">
            <v>შპს. მისო "ბბ კრედიტი"</v>
          </cell>
        </row>
        <row r="9">
          <cell r="A9" t="str">
            <v>სამეგრელო-ზემოსვანეთი</v>
          </cell>
          <cell r="O9" t="str">
            <v>შპს. მისო "ბერმელი"</v>
          </cell>
        </row>
        <row r="10">
          <cell r="A10" t="str">
            <v>სამცხე-ჯავახეთი</v>
          </cell>
          <cell r="O10" t="str">
            <v>შპს. მისო "ბი აი ჯი"</v>
          </cell>
        </row>
        <row r="11">
          <cell r="A11" t="str">
            <v>ქვემო ქართლი</v>
          </cell>
          <cell r="O11" t="str">
            <v>შპს. მისო "ბონაკო"</v>
          </cell>
        </row>
        <row r="12">
          <cell r="A12" t="str">
            <v>შიდა ქართლი</v>
          </cell>
          <cell r="O12" t="str">
            <v>შპს. მისო "ბიზნეს სტარტაპ კრედიტი"</v>
          </cell>
        </row>
        <row r="13">
          <cell r="A13" t="str">
            <v>სხვა</v>
          </cell>
          <cell r="O13" t="str">
            <v>შპს. მისო "კაპიტალ კრედიტი"</v>
          </cell>
        </row>
        <row r="14">
          <cell r="O14" t="str">
            <v>შპს. მისო "კაპიტალ ექსპრესი"</v>
          </cell>
        </row>
        <row r="15">
          <cell r="O15" t="str">
            <v>სს. მისო "კავკასუსკრედიტი"</v>
          </cell>
        </row>
        <row r="16">
          <cell r="O16" t="str">
            <v>შპს. მისო "კავკასიის მიკრო კრედიტი"</v>
          </cell>
        </row>
        <row r="17">
          <cell r="O17" t="str">
            <v>შპს. მისო "კონტინენტალ სიტი კრედიტი"</v>
          </cell>
        </row>
        <row r="18">
          <cell r="O18" t="str">
            <v>შპს. მისო "ცენტრალი"</v>
          </cell>
        </row>
        <row r="19">
          <cell r="O19" t="str">
            <v>შპს. მისო "სიტი კრედიტი"</v>
          </cell>
        </row>
        <row r="20">
          <cell r="O20" t="str">
            <v>შპს. მისო "კრედექსი"</v>
          </cell>
        </row>
        <row r="21">
          <cell r="O21" t="str">
            <v>შპს. მისო "კრედფინი"</v>
          </cell>
        </row>
        <row r="22">
          <cell r="O22" t="str">
            <v>შპს. მისო "კრედიტ ცენტრი"</v>
          </cell>
        </row>
        <row r="23">
          <cell r="O23" t="str">
            <v>სს. მისო "კრედიტ პლუს ჯორჯია"</v>
          </cell>
        </row>
        <row r="24">
          <cell r="O24" t="str">
            <v>შპს. მისო "კრედიტ სერვისი"</v>
          </cell>
        </row>
        <row r="25">
          <cell r="O25" t="str">
            <v>შპს. მისო "კრედიტორი"</v>
          </cell>
        </row>
        <row r="26">
          <cell r="O26" t="str">
            <v>შპს. მისო "კრედიტსერვისი+"</v>
          </cell>
        </row>
        <row r="27">
          <cell r="O27" t="str">
            <v>შპს. მისო "კროს კრედიტი"</v>
          </cell>
        </row>
        <row r="28">
          <cell r="O28" t="str">
            <v>სს. მისო "კრისტალი"</v>
          </cell>
        </row>
        <row r="29">
          <cell r="O29" t="str">
            <v>შპს. მისო "იზიკრედ ჯორჯია"</v>
          </cell>
        </row>
        <row r="30">
          <cell r="O30" t="str">
            <v>შპს. მისო "ევრო კრედიტი"</v>
          </cell>
        </row>
        <row r="31">
          <cell r="O31" t="str">
            <v>შპს. მისო "ექსპრეს კაპიტალ+"</v>
          </cell>
        </row>
        <row r="32">
          <cell r="O32" t="str">
            <v>შპს. მისო "ფემილი კრედიტი"</v>
          </cell>
        </row>
        <row r="33">
          <cell r="O33" t="str">
            <v>შპს. მისო "ფინ კრედიტი"</v>
          </cell>
        </row>
        <row r="34">
          <cell r="O34" t="str">
            <v>სს. მისო "ფინაგრო"</v>
          </cell>
        </row>
        <row r="35">
          <cell r="O35" t="str">
            <v>სს. მისო "ჯორჯიან კაპიტალი"</v>
          </cell>
        </row>
        <row r="36">
          <cell r="O36" t="str">
            <v>სს. მისო "ქართული კრედიტი"</v>
          </cell>
        </row>
        <row r="37">
          <cell r="O37" t="str">
            <v>შპს. მისო "ჯორჯიან ინტერნეიშენალ მისო"</v>
          </cell>
        </row>
        <row r="38">
          <cell r="O38" t="str">
            <v>შპს. მისო "ჯორჯიან ფაინანშიალ კრედიტი - ჯი ეფ სი"</v>
          </cell>
        </row>
        <row r="39">
          <cell r="O39" t="str">
            <v>შპს. მისო "ჯი ეფ ეს ჯგუფი"</v>
          </cell>
        </row>
        <row r="40">
          <cell r="O40" t="str">
            <v>სს. მისო "ჯი აი სი"</v>
          </cell>
        </row>
        <row r="41">
          <cell r="O41" t="str">
            <v>შპს. მისო "გირო კრედიტი"</v>
          </cell>
        </row>
        <row r="42">
          <cell r="O42" t="str">
            <v>შპს. მისო "გლობალ კრედიტი"</v>
          </cell>
        </row>
        <row r="43">
          <cell r="O43" t="str">
            <v>შპს. მისო "ჯიენ კაპიტალი"</v>
          </cell>
        </row>
        <row r="44">
          <cell r="O44" t="str">
            <v>შპს. მისო "იმერკრედიტი"</v>
          </cell>
        </row>
        <row r="45">
          <cell r="O45" t="str">
            <v>შპს. მისო "იმპერიალ კრედიტ"</v>
          </cell>
        </row>
        <row r="46">
          <cell r="O46" t="str">
            <v>შპს. მისო "ინტელ ექსპრეს ჯორჯია"</v>
          </cell>
        </row>
        <row r="47">
          <cell r="O47" t="str">
            <v>სს. მისო "ინვესტ ჯორჯია"</v>
          </cell>
        </row>
        <row r="48">
          <cell r="O48" t="str">
            <v>შპს. მისო "ლაზარე"</v>
          </cell>
        </row>
        <row r="49">
          <cell r="O49" t="str">
            <v>სს. მისო "ლაზიკა კაპიტალი"</v>
          </cell>
        </row>
        <row r="50">
          <cell r="O50" t="str">
            <v>შპს. მისო "ლიდერ კრედიტი"</v>
          </cell>
        </row>
        <row r="51">
          <cell r="O51" t="str">
            <v>შპს. მისო "ლენდო"</v>
          </cell>
        </row>
        <row r="52">
          <cell r="O52" t="str">
            <v>შპს. მისო "ლენდაფ"</v>
          </cell>
        </row>
        <row r="53">
          <cell r="O53" t="str">
            <v>სს. მისო "იკაპიტალი"</v>
          </cell>
        </row>
        <row r="54">
          <cell r="O54" t="str">
            <v>სს. მისო "მიკრო ბიზნეს კაპიტალი"</v>
          </cell>
        </row>
        <row r="55">
          <cell r="O55" t="str">
            <v>შპს. მისო "ემ ბი ეს"</v>
          </cell>
        </row>
        <row r="56">
          <cell r="O56" t="str">
            <v>შპს. მისო "მიკრო ინვესტი"</v>
          </cell>
        </row>
        <row r="57">
          <cell r="O57" t="str">
            <v>სს. მისო "მაიკროფინი"</v>
          </cell>
        </row>
        <row r="58">
          <cell r="O58" t="str">
            <v>შპს. მისო "MJC"</v>
          </cell>
        </row>
        <row r="59">
          <cell r="O59" t="str">
            <v>შპს. მისო "მო მანი კრედიტი"</v>
          </cell>
        </row>
        <row r="60">
          <cell r="O60" t="str">
            <v>შპს. მისო "მონეტა ექსპრეს ჯორჯია"</v>
          </cell>
        </row>
        <row r="61">
          <cell r="O61" t="str">
            <v>შპს. მისო "ნოვა კრედიტი"</v>
          </cell>
        </row>
        <row r="62">
          <cell r="O62" t="str">
            <v>სს. მისო "ნიკე კრედიტი"</v>
          </cell>
        </row>
        <row r="63">
          <cell r="O63" t="str">
            <v>შპს. მისო "PIAZZA CAPITAL"</v>
          </cell>
        </row>
        <row r="64">
          <cell r="O64" t="str">
            <v>შპს. მისო "რიკო ექსპრესი"</v>
          </cell>
        </row>
        <row r="65">
          <cell r="O65" t="str">
            <v>შპს. მისო "რივალკრედიტი"</v>
          </cell>
        </row>
        <row r="66">
          <cell r="O66" t="str">
            <v>შპს. მისო "სმარტ ფინანსი"</v>
          </cell>
        </row>
        <row r="67">
          <cell r="O67" t="str">
            <v>შპს. მისო "სმარტინვესტი"</v>
          </cell>
        </row>
        <row r="68">
          <cell r="O68" t="str">
            <v>შპს. მისო "სოლვა"</v>
          </cell>
        </row>
        <row r="69">
          <cell r="O69" t="str">
            <v>შპს. მისო "სვის კაპიტალი"</v>
          </cell>
        </row>
        <row r="70">
          <cell r="O70" t="str">
            <v>შპს. მისო "სვის-კრედიტი"</v>
          </cell>
        </row>
        <row r="71">
          <cell r="O71" t="str">
            <v>შპს. მისო "TAM კრედიტი"</v>
          </cell>
        </row>
        <row r="72">
          <cell r="O72" t="str">
            <v>შპს. მისო "თბილმიკროკრედიტი"</v>
          </cell>
        </row>
        <row r="73">
          <cell r="O73" t="str">
            <v>შპს. მისო "უნივერს კრედიტი"</v>
          </cell>
        </row>
        <row r="74">
          <cell r="O74" t="str">
            <v>შპს. მისო "პროფაინანსი"</v>
          </cell>
        </row>
        <row r="75">
          <cell r="O75" t="str">
            <v>შპს. მისო "ქართული კაპიტალი"</v>
          </cell>
        </row>
        <row r="76">
          <cell r="O76" t="str">
            <v>შპს. მისო "ქრიმ ფაინანს ჯორჯია"</v>
          </cell>
        </row>
        <row r="77">
          <cell r="O77" t="str">
            <v>სს. მისო "ოქეი"</v>
          </cell>
        </row>
      </sheetData>
      <sheetData sheetId="23" refreshError="1"/>
      <sheetData sheetId="24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Sheet"/>
      <sheetName val="Sheet1"/>
    </sheetNames>
    <sheetDataSet>
      <sheetData sheetId="0" refreshError="1"/>
      <sheetData sheetId="1" refreshError="1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fo"/>
      <sheetName val="RC"/>
      <sheetName val="RC-C"/>
      <sheetName val="RC-LA"/>
      <sheetName val="RC-LC"/>
      <sheetName val="RC-A"/>
      <sheetName val="RC-I"/>
      <sheetName val="RC-RA"/>
      <sheetName val="RC-FA"/>
      <sheetName val="RC-BB"/>
      <sheetName val="RC-BS"/>
      <sheetName val="RC-OS"/>
      <sheetName val="RC-BF"/>
      <sheetName val="RC-P"/>
      <sheetName val="RI-C"/>
      <sheetName val="RI"/>
      <sheetName val="RC-O"/>
      <sheetName val="A-CI"/>
      <sheetName val="A-L"/>
      <sheetName val="A-LD"/>
      <sheetName val="A"/>
      <sheetName val="S-Cap"/>
      <sheetName val="A-LS"/>
      <sheetName val="A-M"/>
      <sheetName val="Branches"/>
    </sheetNames>
    <sheetDataSet>
      <sheetData sheetId="0"/>
      <sheetData sheetId="1"/>
      <sheetData sheetId="2">
        <row r="8">
          <cell r="D8">
            <v>60852.261400000003</v>
          </cell>
        </row>
      </sheetData>
      <sheetData sheetId="3"/>
      <sheetData sheetId="4"/>
      <sheetData sheetId="5">
        <row r="46">
          <cell r="E46">
            <v>0</v>
          </cell>
        </row>
      </sheetData>
      <sheetData sheetId="6">
        <row r="16">
          <cell r="F16">
            <v>0</v>
          </cell>
        </row>
      </sheetData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showGridLines="0" view="pageBreakPreview" topLeftCell="A16" zoomScale="90" zoomScaleSheetLayoutView="90" workbookViewId="0">
      <selection activeCell="C32" sqref="C32"/>
    </sheetView>
  </sheetViews>
  <sheetFormatPr defaultColWidth="9.125" defaultRowHeight="12" customHeight="1" x14ac:dyDescent="0.2"/>
  <cols>
    <col min="1" max="1" width="8.25" style="26" customWidth="1"/>
    <col min="2" max="2" width="48.75" style="26" customWidth="1"/>
    <col min="3" max="3" width="14.375" style="26" customWidth="1"/>
    <col min="4" max="4" width="13.625" style="26" bestFit="1" customWidth="1"/>
    <col min="5" max="5" width="16.25" style="26" bestFit="1" customWidth="1"/>
    <col min="6" max="16384" width="9.125" style="26"/>
  </cols>
  <sheetData>
    <row r="1" spans="1:6" ht="12" customHeight="1" x14ac:dyDescent="0.2">
      <c r="A1" s="23" t="s">
        <v>0</v>
      </c>
      <c r="B1" s="24" t="str">
        <f>Info!B1</f>
        <v>სს. მისო "ალფა ექსპრესი"</v>
      </c>
      <c r="C1" s="25"/>
      <c r="D1" s="25"/>
      <c r="E1" s="25"/>
    </row>
    <row r="2" spans="1:6" ht="12" customHeight="1" x14ac:dyDescent="0.2">
      <c r="A2" s="23" t="s">
        <v>1</v>
      </c>
      <c r="B2" s="24" t="str">
        <f>Info!B2</f>
        <v>30,09,2021</v>
      </c>
      <c r="C2" s="25"/>
      <c r="D2" s="25"/>
      <c r="E2" s="25"/>
    </row>
    <row r="3" spans="1:6" ht="12" customHeight="1" x14ac:dyDescent="0.2">
      <c r="A3" s="23"/>
      <c r="B3" s="27"/>
      <c r="C3" s="25"/>
      <c r="D3" s="25"/>
      <c r="E3" s="25"/>
    </row>
    <row r="4" spans="1:6" ht="12" customHeight="1" x14ac:dyDescent="0.2">
      <c r="A4" s="28" t="s">
        <v>2</v>
      </c>
      <c r="B4" s="29" t="s">
        <v>3</v>
      </c>
      <c r="C4" s="23"/>
      <c r="D4" s="23"/>
      <c r="E4" s="30" t="s">
        <v>4</v>
      </c>
    </row>
    <row r="5" spans="1:6" ht="12" customHeight="1" thickBot="1" x14ac:dyDescent="0.25">
      <c r="A5" s="23"/>
      <c r="B5" s="23"/>
      <c r="C5" s="23"/>
      <c r="D5" s="23"/>
      <c r="E5" s="31"/>
    </row>
    <row r="6" spans="1:6" ht="12" customHeight="1" thickBot="1" x14ac:dyDescent="0.25">
      <c r="A6" s="32" t="s">
        <v>5</v>
      </c>
      <c r="B6" s="33" t="s">
        <v>6</v>
      </c>
      <c r="C6" s="34" t="s">
        <v>7</v>
      </c>
      <c r="D6" s="34" t="s">
        <v>8</v>
      </c>
      <c r="E6" s="35" t="s">
        <v>9</v>
      </c>
    </row>
    <row r="7" spans="1:6" ht="12" customHeight="1" x14ac:dyDescent="0.2">
      <c r="A7" s="36">
        <v>1</v>
      </c>
      <c r="B7" s="37" t="s">
        <v>10</v>
      </c>
      <c r="C7" s="184">
        <v>24696</v>
      </c>
      <c r="D7" s="184">
        <v>31718</v>
      </c>
      <c r="E7" s="39">
        <f t="shared" ref="E7:E12" si="0">C7+D7</f>
        <v>56414</v>
      </c>
      <c r="F7" s="40"/>
    </row>
    <row r="8" spans="1:6" ht="12" customHeight="1" x14ac:dyDescent="0.2">
      <c r="A8" s="41">
        <v>2</v>
      </c>
      <c r="B8" s="42" t="s">
        <v>11</v>
      </c>
      <c r="C8" s="185">
        <v>5793</v>
      </c>
      <c r="D8" s="185">
        <v>6267</v>
      </c>
      <c r="E8" s="44">
        <f t="shared" si="0"/>
        <v>12060</v>
      </c>
      <c r="F8" s="40"/>
    </row>
    <row r="9" spans="1:6" ht="12" customHeight="1" x14ac:dyDescent="0.2">
      <c r="A9" s="41">
        <v>3</v>
      </c>
      <c r="B9" s="45" t="s">
        <v>12</v>
      </c>
      <c r="C9" s="185">
        <v>1858489</v>
      </c>
      <c r="D9" s="185">
        <v>80909</v>
      </c>
      <c r="E9" s="44">
        <f t="shared" si="0"/>
        <v>1939398</v>
      </c>
      <c r="F9" s="40"/>
    </row>
    <row r="10" spans="1:6" ht="12" customHeight="1" x14ac:dyDescent="0.2">
      <c r="A10" s="41">
        <v>3.1</v>
      </c>
      <c r="B10" s="45" t="s">
        <v>13</v>
      </c>
      <c r="C10" s="186">
        <v>-71394</v>
      </c>
      <c r="D10" s="186">
        <v>-22138</v>
      </c>
      <c r="E10" s="46">
        <f t="shared" si="0"/>
        <v>-93532</v>
      </c>
      <c r="F10" s="40"/>
    </row>
    <row r="11" spans="1:6" ht="12" customHeight="1" x14ac:dyDescent="0.2">
      <c r="A11" s="41">
        <v>3.2</v>
      </c>
      <c r="B11" s="42" t="s">
        <v>14</v>
      </c>
      <c r="C11" s="178">
        <f>C9+C10</f>
        <v>1787095</v>
      </c>
      <c r="D11" s="178">
        <f>D9+D10</f>
        <v>58771</v>
      </c>
      <c r="E11" s="44">
        <f t="shared" si="0"/>
        <v>1845866</v>
      </c>
    </row>
    <row r="12" spans="1:6" ht="12" customHeight="1" x14ac:dyDescent="0.2">
      <c r="A12" s="41">
        <v>4</v>
      </c>
      <c r="B12" s="42" t="s">
        <v>15</v>
      </c>
      <c r="C12" s="177"/>
      <c r="D12" s="179">
        <v>0</v>
      </c>
      <c r="E12" s="44">
        <f t="shared" si="0"/>
        <v>0</v>
      </c>
    </row>
    <row r="13" spans="1:6" ht="12" customHeight="1" x14ac:dyDescent="0.2">
      <c r="A13" s="41">
        <v>5</v>
      </c>
      <c r="B13" s="42" t="s">
        <v>16</v>
      </c>
      <c r="C13" s="185">
        <v>163960</v>
      </c>
      <c r="D13" s="43"/>
      <c r="E13" s="44">
        <f>C13</f>
        <v>163960</v>
      </c>
    </row>
    <row r="14" spans="1:6" ht="12" customHeight="1" x14ac:dyDescent="0.2">
      <c r="A14" s="41">
        <v>6</v>
      </c>
      <c r="B14" s="42" t="s">
        <v>17</v>
      </c>
      <c r="C14" s="185"/>
      <c r="D14" s="47"/>
      <c r="E14" s="44">
        <f>C14</f>
        <v>0</v>
      </c>
    </row>
    <row r="15" spans="1:6" ht="12" customHeight="1" x14ac:dyDescent="0.2">
      <c r="A15" s="41">
        <v>7</v>
      </c>
      <c r="B15" s="42" t="s">
        <v>18</v>
      </c>
      <c r="C15" s="185">
        <v>471536</v>
      </c>
      <c r="D15" s="47"/>
      <c r="E15" s="44">
        <f>C15</f>
        <v>471536</v>
      </c>
    </row>
    <row r="16" spans="1:6" ht="12" customHeight="1" x14ac:dyDescent="0.2">
      <c r="A16" s="41">
        <v>8</v>
      </c>
      <c r="B16" s="42" t="s">
        <v>19</v>
      </c>
      <c r="C16" s="185">
        <v>34154</v>
      </c>
      <c r="D16" s="47"/>
      <c r="E16" s="44">
        <f>C16</f>
        <v>34154</v>
      </c>
    </row>
    <row r="17" spans="1:5" ht="12" customHeight="1" x14ac:dyDescent="0.2">
      <c r="A17" s="41">
        <v>9</v>
      </c>
      <c r="B17" s="42" t="s">
        <v>20</v>
      </c>
      <c r="C17" s="185">
        <v>339012</v>
      </c>
      <c r="D17" s="185">
        <v>155</v>
      </c>
      <c r="E17" s="44">
        <f>C17+D17</f>
        <v>339167</v>
      </c>
    </row>
    <row r="18" spans="1:5" ht="12" customHeight="1" thickBot="1" x14ac:dyDescent="0.25">
      <c r="A18" s="36">
        <v>10</v>
      </c>
      <c r="B18" s="48" t="s">
        <v>21</v>
      </c>
      <c r="C18" s="49">
        <f>SUM(C7:C8,C11:C17)</f>
        <v>2826246</v>
      </c>
      <c r="D18" s="49">
        <f>SUM(D7:D8,D11:D17)</f>
        <v>96911</v>
      </c>
      <c r="E18" s="50">
        <f>SUM(E7:E8,E11:E17)</f>
        <v>2923157</v>
      </c>
    </row>
    <row r="19" spans="1:5" ht="12" customHeight="1" thickBot="1" x14ac:dyDescent="0.25">
      <c r="A19" s="32"/>
      <c r="B19" s="33" t="s">
        <v>22</v>
      </c>
      <c r="C19" s="34"/>
      <c r="D19" s="34"/>
      <c r="E19" s="35"/>
    </row>
    <row r="20" spans="1:5" ht="12" customHeight="1" x14ac:dyDescent="0.2">
      <c r="A20" s="36">
        <v>11</v>
      </c>
      <c r="B20" s="37" t="s">
        <v>23</v>
      </c>
      <c r="C20" s="185">
        <f>'[4]RC-A'!C34</f>
        <v>0</v>
      </c>
      <c r="D20" s="38">
        <v>0</v>
      </c>
      <c r="E20" s="39">
        <v>0</v>
      </c>
    </row>
    <row r="21" spans="1:5" ht="12" customHeight="1" x14ac:dyDescent="0.2">
      <c r="A21" s="41">
        <v>12</v>
      </c>
      <c r="B21" s="42" t="s">
        <v>24</v>
      </c>
      <c r="C21" s="185">
        <f>'[4]RC-A'!E46</f>
        <v>0</v>
      </c>
      <c r="D21" s="43">
        <v>0</v>
      </c>
      <c r="E21" s="44">
        <f>C21+D21</f>
        <v>0</v>
      </c>
    </row>
    <row r="22" spans="1:5" ht="12" customHeight="1" x14ac:dyDescent="0.2">
      <c r="A22" s="41">
        <v>13</v>
      </c>
      <c r="B22" s="42" t="s">
        <v>25</v>
      </c>
      <c r="C22" s="185">
        <f>'[4]RC-I'!$F$16</f>
        <v>0</v>
      </c>
      <c r="D22" s="43">
        <v>0</v>
      </c>
      <c r="E22" s="44">
        <f t="shared" ref="E22:E25" si="1">C22+D22</f>
        <v>0</v>
      </c>
    </row>
    <row r="23" spans="1:5" ht="12" customHeight="1" x14ac:dyDescent="0.2">
      <c r="A23" s="36">
        <v>14</v>
      </c>
      <c r="B23" s="42" t="s">
        <v>26</v>
      </c>
      <c r="C23" s="185">
        <f>'[4]RC-A'!F54</f>
        <v>0</v>
      </c>
      <c r="D23" s="43">
        <v>0</v>
      </c>
      <c r="E23" s="44">
        <f t="shared" si="1"/>
        <v>0</v>
      </c>
    </row>
    <row r="24" spans="1:5" ht="12" customHeight="1" x14ac:dyDescent="0.2">
      <c r="A24" s="41">
        <v>15</v>
      </c>
      <c r="B24" s="42" t="s">
        <v>27</v>
      </c>
      <c r="C24" s="185">
        <v>87329</v>
      </c>
      <c r="D24" s="43">
        <v>0</v>
      </c>
      <c r="E24" s="44">
        <f t="shared" si="1"/>
        <v>87329</v>
      </c>
    </row>
    <row r="25" spans="1:5" ht="12" customHeight="1" x14ac:dyDescent="0.2">
      <c r="A25" s="41">
        <v>16</v>
      </c>
      <c r="B25" s="42" t="s">
        <v>28</v>
      </c>
      <c r="C25" s="43">
        <v>0</v>
      </c>
      <c r="D25" s="43">
        <v>0</v>
      </c>
      <c r="E25" s="44">
        <f t="shared" si="1"/>
        <v>0</v>
      </c>
    </row>
    <row r="26" spans="1:5" ht="12" customHeight="1" thickBot="1" x14ac:dyDescent="0.25">
      <c r="A26" s="36">
        <v>17</v>
      </c>
      <c r="B26" s="48" t="s">
        <v>29</v>
      </c>
      <c r="C26" s="49">
        <f>SUM(C20:C25)</f>
        <v>87329</v>
      </c>
      <c r="D26" s="49">
        <f>SUM(D20:D25)</f>
        <v>0</v>
      </c>
      <c r="E26" s="50">
        <f t="shared" ref="E26" si="2">C26+D26</f>
        <v>87329</v>
      </c>
    </row>
    <row r="27" spans="1:5" ht="12" customHeight="1" thickBot="1" x14ac:dyDescent="0.25">
      <c r="A27" s="32"/>
      <c r="B27" s="33" t="s">
        <v>30</v>
      </c>
      <c r="C27" s="34"/>
      <c r="D27" s="34"/>
      <c r="E27" s="35"/>
    </row>
    <row r="28" spans="1:5" ht="12" customHeight="1" x14ac:dyDescent="0.2">
      <c r="A28" s="36">
        <v>18</v>
      </c>
      <c r="B28" s="51" t="s">
        <v>31</v>
      </c>
      <c r="C28" s="38">
        <v>3160000</v>
      </c>
      <c r="D28" s="47"/>
      <c r="E28" s="39">
        <f t="shared" ref="E28:E33" si="3">C28</f>
        <v>3160000</v>
      </c>
    </row>
    <row r="29" spans="1:5" ht="12" customHeight="1" x14ac:dyDescent="0.2">
      <c r="A29" s="41">
        <v>19</v>
      </c>
      <c r="B29" s="52" t="s">
        <v>32</v>
      </c>
      <c r="C29" s="43">
        <v>0</v>
      </c>
      <c r="D29" s="47"/>
      <c r="E29" s="44">
        <f t="shared" si="3"/>
        <v>0</v>
      </c>
    </row>
    <row r="30" spans="1:5" ht="12" customHeight="1" x14ac:dyDescent="0.2">
      <c r="A30" s="41">
        <v>20</v>
      </c>
      <c r="B30" s="52" t="s">
        <v>33</v>
      </c>
      <c r="C30" s="43">
        <v>0</v>
      </c>
      <c r="D30" s="47"/>
      <c r="E30" s="44">
        <f t="shared" si="3"/>
        <v>0</v>
      </c>
    </row>
    <row r="31" spans="1:5" ht="12" customHeight="1" x14ac:dyDescent="0.2">
      <c r="A31" s="41">
        <v>21</v>
      </c>
      <c r="B31" s="52" t="s">
        <v>34</v>
      </c>
      <c r="C31" s="43">
        <v>-324172</v>
      </c>
      <c r="D31" s="47"/>
      <c r="E31" s="44">
        <f t="shared" si="3"/>
        <v>-324172</v>
      </c>
    </row>
    <row r="32" spans="1:5" ht="12" customHeight="1" x14ac:dyDescent="0.2">
      <c r="A32" s="41">
        <v>22</v>
      </c>
      <c r="B32" s="52" t="s">
        <v>35</v>
      </c>
      <c r="C32" s="43"/>
      <c r="D32" s="47"/>
      <c r="E32" s="44">
        <f t="shared" si="3"/>
        <v>0</v>
      </c>
    </row>
    <row r="33" spans="1:5" ht="12" customHeight="1" thickBot="1" x14ac:dyDescent="0.25">
      <c r="A33" s="53">
        <v>23</v>
      </c>
      <c r="B33" s="48" t="s">
        <v>36</v>
      </c>
      <c r="C33" s="49">
        <f>SUM(C28:C32)</f>
        <v>2835828</v>
      </c>
      <c r="D33" s="47"/>
      <c r="E33" s="50">
        <f t="shared" si="3"/>
        <v>2835828</v>
      </c>
    </row>
    <row r="34" spans="1:5" ht="12" customHeight="1" thickBot="1" x14ac:dyDescent="0.25">
      <c r="A34" s="54">
        <v>24</v>
      </c>
      <c r="B34" s="55" t="s">
        <v>37</v>
      </c>
      <c r="C34" s="56">
        <f>C26+C33</f>
        <v>2923157</v>
      </c>
      <c r="D34" s="56">
        <f>D26</f>
        <v>0</v>
      </c>
      <c r="E34" s="57">
        <f>C34+D34</f>
        <v>2923157</v>
      </c>
    </row>
    <row r="35" spans="1:5" ht="12" customHeight="1" x14ac:dyDescent="0.2">
      <c r="A35" s="25"/>
      <c r="B35" s="25"/>
      <c r="C35" s="58"/>
      <c r="D35" s="58"/>
      <c r="E35" s="58"/>
    </row>
    <row r="36" spans="1:5" ht="12" customHeight="1" x14ac:dyDescent="0.2">
      <c r="A36" s="25"/>
      <c r="B36" s="25"/>
      <c r="C36" s="25"/>
      <c r="D36" s="25"/>
      <c r="E36" s="25"/>
    </row>
    <row r="37" spans="1:5" ht="12" customHeight="1" x14ac:dyDescent="0.2">
      <c r="A37" s="25"/>
      <c r="B37" s="25"/>
      <c r="C37" s="59"/>
      <c r="D37" s="60"/>
      <c r="E37" s="25"/>
    </row>
    <row r="38" spans="1:5" ht="12" customHeight="1" x14ac:dyDescent="0.2">
      <c r="A38" s="25"/>
      <c r="B38" s="25" t="s">
        <v>106</v>
      </c>
      <c r="C38" s="25"/>
      <c r="D38" s="61"/>
      <c r="E38" s="25"/>
    </row>
    <row r="39" spans="1:5" ht="12" customHeight="1" x14ac:dyDescent="0.2">
      <c r="C39" s="62"/>
    </row>
  </sheetData>
  <sheetProtection formatCells="0" formatColumns="0" formatRows="0"/>
  <dataValidations count="1">
    <dataValidation type="date" operator="greaterThanOrEqual" allowBlank="1" showInputMessage="1" showErrorMessage="1" error="Date" promptTitle="Reporting Period" sqref="B2:B3" xr:uid="{00000000-0002-0000-0000-000000000000}">
      <formula1>36526</formula1>
    </dataValidation>
  </dataValidations>
  <pageMargins left="0.7" right="0.7" top="0.75" bottom="0.75" header="0.3" footer="0.3"/>
  <pageSetup scale="91" orientation="portrait" r:id="rId1"/>
  <headerFooter>
    <oddHeader>&amp;Rდანართი N3</oddHeader>
  </headerFooter>
  <ignoredErrors>
    <ignoredError sqref="C18:D18" formulaRange="1"/>
  </ignoredError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E73"/>
  <sheetViews>
    <sheetView showGridLines="0" view="pageBreakPreview" topLeftCell="A52" zoomScale="90" zoomScaleSheetLayoutView="90" workbookViewId="0">
      <selection activeCell="C59" sqref="C59"/>
    </sheetView>
  </sheetViews>
  <sheetFormatPr defaultColWidth="9.125" defaultRowHeight="11.25" x14ac:dyDescent="0.2"/>
  <cols>
    <col min="1" max="1" width="8.125" style="155" bestFit="1" customWidth="1"/>
    <col min="2" max="2" width="48.875" style="155" customWidth="1"/>
    <col min="3" max="4" width="12" style="155" customWidth="1"/>
    <col min="5" max="5" width="12" style="156" customWidth="1"/>
    <col min="6" max="16384" width="9.125" style="65"/>
  </cols>
  <sheetData>
    <row r="1" spans="1:5" x14ac:dyDescent="0.2">
      <c r="A1" s="63" t="s">
        <v>0</v>
      </c>
      <c r="B1" s="24" t="str">
        <f>Info!B1</f>
        <v>სს. მისო "ალფა ექსპრესი"</v>
      </c>
      <c r="C1" s="25"/>
      <c r="D1" s="25"/>
      <c r="E1" s="64"/>
    </row>
    <row r="2" spans="1:5" x14ac:dyDescent="0.2">
      <c r="A2" s="63" t="s">
        <v>1</v>
      </c>
      <c r="B2" s="24" t="str">
        <f>Info!B2</f>
        <v>30,09,2021</v>
      </c>
      <c r="C2" s="25"/>
      <c r="D2" s="25"/>
      <c r="E2" s="64"/>
    </row>
    <row r="3" spans="1:5" x14ac:dyDescent="0.2">
      <c r="A3" s="25"/>
      <c r="B3" s="66"/>
      <c r="C3" s="25"/>
      <c r="D3" s="25"/>
      <c r="E3" s="64"/>
    </row>
    <row r="4" spans="1:5" ht="12" thickBot="1" x14ac:dyDescent="0.25">
      <c r="A4" s="67" t="s">
        <v>38</v>
      </c>
      <c r="B4" s="68" t="s">
        <v>39</v>
      </c>
      <c r="C4" s="25"/>
      <c r="D4" s="25"/>
      <c r="E4" s="69" t="s">
        <v>4</v>
      </c>
    </row>
    <row r="5" spans="1:5" ht="12" thickBot="1" x14ac:dyDescent="0.25">
      <c r="A5" s="70" t="s">
        <v>5</v>
      </c>
      <c r="B5" s="71"/>
      <c r="C5" s="72" t="s">
        <v>7</v>
      </c>
      <c r="D5" s="73" t="s">
        <v>8</v>
      </c>
      <c r="E5" s="74" t="s">
        <v>9</v>
      </c>
    </row>
    <row r="6" spans="1:5" ht="12" thickBot="1" x14ac:dyDescent="0.25">
      <c r="A6" s="75"/>
      <c r="B6" s="76" t="s">
        <v>40</v>
      </c>
      <c r="C6" s="76"/>
      <c r="D6" s="76"/>
      <c r="E6" s="76"/>
    </row>
    <row r="7" spans="1:5" x14ac:dyDescent="0.2">
      <c r="A7" s="77">
        <v>1</v>
      </c>
      <c r="B7" s="78" t="s">
        <v>41</v>
      </c>
      <c r="C7" s="79">
        <v>0</v>
      </c>
      <c r="D7" s="80">
        <v>0</v>
      </c>
      <c r="E7" s="81">
        <f t="shared" ref="E7:E24" si="0">C7+D7</f>
        <v>0</v>
      </c>
    </row>
    <row r="8" spans="1:5" x14ac:dyDescent="0.2">
      <c r="A8" s="77">
        <v>2</v>
      </c>
      <c r="B8" s="82" t="s">
        <v>42</v>
      </c>
      <c r="C8" s="161">
        <f>C10</f>
        <v>90118</v>
      </c>
      <c r="D8" s="162">
        <f>D10</f>
        <v>22814.65</v>
      </c>
      <c r="E8" s="83">
        <f t="shared" si="0"/>
        <v>112932.65</v>
      </c>
    </row>
    <row r="9" spans="1:5" x14ac:dyDescent="0.2">
      <c r="A9" s="77">
        <v>2.1</v>
      </c>
      <c r="B9" s="84" t="s">
        <v>43</v>
      </c>
      <c r="C9" s="167"/>
      <c r="D9" s="168"/>
      <c r="E9" s="85">
        <f t="shared" si="0"/>
        <v>0</v>
      </c>
    </row>
    <row r="10" spans="1:5" x14ac:dyDescent="0.2">
      <c r="A10" s="77">
        <v>2.2000000000000002</v>
      </c>
      <c r="B10" s="84" t="s">
        <v>44</v>
      </c>
      <c r="C10" s="167">
        <v>90118</v>
      </c>
      <c r="D10" s="168">
        <v>22814.65</v>
      </c>
      <c r="E10" s="85">
        <f t="shared" si="0"/>
        <v>112932.65</v>
      </c>
    </row>
    <row r="11" spans="1:5" x14ac:dyDescent="0.2">
      <c r="A11" s="77">
        <v>2.2999999999999998</v>
      </c>
      <c r="B11" s="84" t="s">
        <v>45</v>
      </c>
      <c r="C11" s="167"/>
      <c r="D11" s="168"/>
      <c r="E11" s="85">
        <f t="shared" si="0"/>
        <v>0</v>
      </c>
    </row>
    <row r="12" spans="1:5" x14ac:dyDescent="0.2">
      <c r="A12" s="77">
        <v>2.4</v>
      </c>
      <c r="B12" s="84" t="s">
        <v>46</v>
      </c>
      <c r="C12" s="167"/>
      <c r="D12" s="168"/>
      <c r="E12" s="85">
        <f t="shared" si="0"/>
        <v>0</v>
      </c>
    </row>
    <row r="13" spans="1:5" x14ac:dyDescent="0.2">
      <c r="A13" s="77">
        <v>2.5</v>
      </c>
      <c r="B13" s="84" t="s">
        <v>47</v>
      </c>
      <c r="C13" s="167"/>
      <c r="D13" s="168"/>
      <c r="E13" s="85">
        <f t="shared" si="0"/>
        <v>0</v>
      </c>
    </row>
    <row r="14" spans="1:5" x14ac:dyDescent="0.2">
      <c r="A14" s="77">
        <v>2.6</v>
      </c>
      <c r="B14" s="84" t="s">
        <v>48</v>
      </c>
      <c r="C14" s="167"/>
      <c r="D14" s="168"/>
      <c r="E14" s="85">
        <f>C14+D14</f>
        <v>0</v>
      </c>
    </row>
    <row r="15" spans="1:5" x14ac:dyDescent="0.2">
      <c r="A15" s="77">
        <v>2.7</v>
      </c>
      <c r="B15" s="84" t="s">
        <v>49</v>
      </c>
      <c r="C15" s="167"/>
      <c r="D15" s="168"/>
      <c r="E15" s="85">
        <f t="shared" si="0"/>
        <v>0</v>
      </c>
    </row>
    <row r="16" spans="1:5" x14ac:dyDescent="0.2">
      <c r="A16" s="77">
        <v>3</v>
      </c>
      <c r="B16" s="82" t="s">
        <v>50</v>
      </c>
      <c r="C16" s="161">
        <f>SUM(C17:C20)</f>
        <v>155138.71</v>
      </c>
      <c r="D16" s="162">
        <f>SUM(D17:D20)</f>
        <v>0</v>
      </c>
      <c r="E16" s="83">
        <f t="shared" si="0"/>
        <v>155138.71</v>
      </c>
    </row>
    <row r="17" spans="1:5" x14ac:dyDescent="0.2">
      <c r="A17" s="77">
        <v>3.1</v>
      </c>
      <c r="B17" s="84" t="s">
        <v>51</v>
      </c>
      <c r="C17" s="167">
        <v>155138.71</v>
      </c>
      <c r="D17" s="168">
        <v>0</v>
      </c>
      <c r="E17" s="85">
        <f t="shared" si="0"/>
        <v>155138.71</v>
      </c>
    </row>
    <row r="18" spans="1:5" x14ac:dyDescent="0.2">
      <c r="A18" s="77">
        <v>3.2</v>
      </c>
      <c r="B18" s="84" t="s">
        <v>52</v>
      </c>
      <c r="C18" s="167"/>
      <c r="D18" s="168"/>
      <c r="E18" s="85">
        <f t="shared" si="0"/>
        <v>0</v>
      </c>
    </row>
    <row r="19" spans="1:5" x14ac:dyDescent="0.2">
      <c r="A19" s="77">
        <v>3.3</v>
      </c>
      <c r="B19" s="84" t="s">
        <v>53</v>
      </c>
      <c r="C19" s="167"/>
      <c r="D19" s="168"/>
      <c r="E19" s="85">
        <f t="shared" si="0"/>
        <v>0</v>
      </c>
    </row>
    <row r="20" spans="1:5" x14ac:dyDescent="0.2">
      <c r="A20" s="77">
        <v>3.4</v>
      </c>
      <c r="B20" s="84" t="s">
        <v>54</v>
      </c>
      <c r="C20" s="167"/>
      <c r="D20" s="168"/>
      <c r="E20" s="85">
        <f t="shared" si="0"/>
        <v>0</v>
      </c>
    </row>
    <row r="21" spans="1:5" ht="22.5" x14ac:dyDescent="0.2">
      <c r="A21" s="77">
        <v>4</v>
      </c>
      <c r="B21" s="86" t="s">
        <v>55</v>
      </c>
      <c r="C21" s="167">
        <v>11211.93</v>
      </c>
      <c r="D21" s="168">
        <v>8289.07</v>
      </c>
      <c r="E21" s="83">
        <f t="shared" si="0"/>
        <v>19501</v>
      </c>
    </row>
    <row r="22" spans="1:5" ht="22.5" x14ac:dyDescent="0.2">
      <c r="A22" s="77">
        <v>5</v>
      </c>
      <c r="B22" s="86" t="s">
        <v>56</v>
      </c>
      <c r="C22" s="167">
        <v>0</v>
      </c>
      <c r="D22" s="168">
        <v>0</v>
      </c>
      <c r="E22" s="83">
        <f t="shared" si="0"/>
        <v>0</v>
      </c>
    </row>
    <row r="23" spans="1:5" x14ac:dyDescent="0.2">
      <c r="A23" s="87">
        <v>6</v>
      </c>
      <c r="B23" s="88" t="s">
        <v>57</v>
      </c>
      <c r="C23" s="169"/>
      <c r="D23" s="170"/>
      <c r="E23" s="89">
        <f t="shared" si="0"/>
        <v>0</v>
      </c>
    </row>
    <row r="24" spans="1:5" ht="12" thickBot="1" x14ac:dyDescent="0.25">
      <c r="A24" s="90">
        <v>7</v>
      </c>
      <c r="B24" s="91" t="s">
        <v>58</v>
      </c>
      <c r="C24" s="92">
        <f>SUM(C7:C8,C21:C23,C16)</f>
        <v>256468.63999999998</v>
      </c>
      <c r="D24" s="92">
        <f>SUM(D7:D8,D21:D23,D16)</f>
        <v>31103.72</v>
      </c>
      <c r="E24" s="93">
        <f t="shared" si="0"/>
        <v>287572.36</v>
      </c>
    </row>
    <row r="25" spans="1:5" ht="12" thickBot="1" x14ac:dyDescent="0.25">
      <c r="A25" s="94"/>
      <c r="B25" s="76" t="s">
        <v>59</v>
      </c>
      <c r="C25" s="76"/>
      <c r="D25" s="76"/>
      <c r="E25" s="76"/>
    </row>
    <row r="26" spans="1:5" ht="22.5" x14ac:dyDescent="0.2">
      <c r="A26" s="77">
        <v>8</v>
      </c>
      <c r="B26" s="95" t="s">
        <v>60</v>
      </c>
      <c r="C26" s="171">
        <v>0</v>
      </c>
      <c r="D26" s="172">
        <v>0</v>
      </c>
      <c r="E26" s="81">
        <f t="shared" ref="E26:E34" si="1">C26+D26</f>
        <v>0</v>
      </c>
    </row>
    <row r="27" spans="1:5" x14ac:dyDescent="0.2">
      <c r="A27" s="77">
        <v>9</v>
      </c>
      <c r="B27" s="96" t="s">
        <v>61</v>
      </c>
      <c r="C27" s="173">
        <v>0</v>
      </c>
      <c r="D27" s="180">
        <v>0</v>
      </c>
      <c r="E27" s="83">
        <f t="shared" si="1"/>
        <v>0</v>
      </c>
    </row>
    <row r="28" spans="1:5" x14ac:dyDescent="0.2">
      <c r="A28" s="77">
        <v>10</v>
      </c>
      <c r="B28" s="96" t="s">
        <v>62</v>
      </c>
      <c r="C28" s="173">
        <v>0</v>
      </c>
      <c r="D28" s="180">
        <v>0</v>
      </c>
      <c r="E28" s="83">
        <f t="shared" si="1"/>
        <v>0</v>
      </c>
    </row>
    <row r="29" spans="1:5" x14ac:dyDescent="0.2">
      <c r="A29" s="77">
        <v>11</v>
      </c>
      <c r="B29" s="96" t="s">
        <v>63</v>
      </c>
      <c r="C29" s="173"/>
      <c r="D29" s="180"/>
      <c r="E29" s="83">
        <f t="shared" si="1"/>
        <v>0</v>
      </c>
    </row>
    <row r="30" spans="1:5" x14ac:dyDescent="0.2">
      <c r="A30" s="77">
        <v>12</v>
      </c>
      <c r="B30" s="96" t="s">
        <v>64</v>
      </c>
      <c r="C30" s="173"/>
      <c r="D30" s="180"/>
      <c r="E30" s="83">
        <f t="shared" si="1"/>
        <v>0</v>
      </c>
    </row>
    <row r="31" spans="1:5" x14ac:dyDescent="0.2">
      <c r="A31" s="77">
        <v>13</v>
      </c>
      <c r="B31" s="96" t="s">
        <v>65</v>
      </c>
      <c r="C31" s="173"/>
      <c r="D31" s="180"/>
      <c r="E31" s="83">
        <f t="shared" si="1"/>
        <v>0</v>
      </c>
    </row>
    <row r="32" spans="1:5" x14ac:dyDescent="0.2">
      <c r="A32" s="77">
        <v>14</v>
      </c>
      <c r="B32" s="97" t="s">
        <v>66</v>
      </c>
      <c r="C32" s="173"/>
      <c r="D32" s="180"/>
      <c r="E32" s="83">
        <f t="shared" si="1"/>
        <v>0</v>
      </c>
    </row>
    <row r="33" spans="1:5" ht="12" thickBot="1" x14ac:dyDescent="0.25">
      <c r="A33" s="98">
        <v>15</v>
      </c>
      <c r="B33" s="99" t="s">
        <v>67</v>
      </c>
      <c r="C33" s="100">
        <f>SUM(C26:C32)</f>
        <v>0</v>
      </c>
      <c r="D33" s="101">
        <f>SUM(D26:D32)</f>
        <v>0</v>
      </c>
      <c r="E33" s="102">
        <f t="shared" si="1"/>
        <v>0</v>
      </c>
    </row>
    <row r="34" spans="1:5" ht="12" thickBot="1" x14ac:dyDescent="0.25">
      <c r="A34" s="103">
        <v>16</v>
      </c>
      <c r="B34" s="104" t="s">
        <v>68</v>
      </c>
      <c r="C34" s="92">
        <f>C24-C33</f>
        <v>256468.63999999998</v>
      </c>
      <c r="D34" s="105">
        <f>D24-D33</f>
        <v>31103.72</v>
      </c>
      <c r="E34" s="93">
        <f t="shared" si="1"/>
        <v>287572.36</v>
      </c>
    </row>
    <row r="35" spans="1:5" ht="12" thickBot="1" x14ac:dyDescent="0.25">
      <c r="A35" s="106"/>
      <c r="B35" s="76" t="s">
        <v>69</v>
      </c>
      <c r="C35" s="76"/>
      <c r="D35" s="76"/>
      <c r="E35" s="76"/>
    </row>
    <row r="36" spans="1:5" x14ac:dyDescent="0.2">
      <c r="A36" s="90">
        <v>17</v>
      </c>
      <c r="B36" s="107" t="s">
        <v>70</v>
      </c>
      <c r="C36" s="163">
        <f>C37-C38</f>
        <v>28835.65</v>
      </c>
      <c r="D36" s="164">
        <f>D37-D38</f>
        <v>170.19</v>
      </c>
      <c r="E36" s="81">
        <f t="shared" ref="E36:E45" si="2">C36+D36</f>
        <v>29005.84</v>
      </c>
    </row>
    <row r="37" spans="1:5" ht="22.5" x14ac:dyDescent="0.2">
      <c r="A37" s="77">
        <v>17.100000000000001</v>
      </c>
      <c r="B37" s="108" t="s">
        <v>71</v>
      </c>
      <c r="C37" s="167">
        <v>33516.65</v>
      </c>
      <c r="D37" s="168">
        <v>170.19</v>
      </c>
      <c r="E37" s="85">
        <f t="shared" si="2"/>
        <v>33686.840000000004</v>
      </c>
    </row>
    <row r="38" spans="1:5" ht="22.5" x14ac:dyDescent="0.2">
      <c r="A38" s="77">
        <v>17.2</v>
      </c>
      <c r="B38" s="108" t="s">
        <v>72</v>
      </c>
      <c r="C38" s="167">
        <v>4681</v>
      </c>
      <c r="D38" s="168">
        <v>0</v>
      </c>
      <c r="E38" s="85">
        <f t="shared" si="2"/>
        <v>4681</v>
      </c>
    </row>
    <row r="39" spans="1:5" x14ac:dyDescent="0.2">
      <c r="A39" s="77">
        <v>18</v>
      </c>
      <c r="B39" s="86" t="s">
        <v>73</v>
      </c>
      <c r="C39" s="173">
        <v>122052.32</v>
      </c>
      <c r="D39" s="180">
        <v>0</v>
      </c>
      <c r="E39" s="83">
        <f t="shared" si="2"/>
        <v>122052.32</v>
      </c>
    </row>
    <row r="40" spans="1:5" x14ac:dyDescent="0.2">
      <c r="A40" s="77">
        <v>19</v>
      </c>
      <c r="B40" s="86" t="s">
        <v>74</v>
      </c>
      <c r="C40" s="173"/>
      <c r="D40" s="180"/>
      <c r="E40" s="83">
        <f t="shared" si="2"/>
        <v>0</v>
      </c>
    </row>
    <row r="41" spans="1:5" x14ac:dyDescent="0.2">
      <c r="A41" s="77">
        <v>20</v>
      </c>
      <c r="B41" s="86" t="s">
        <v>75</v>
      </c>
      <c r="C41" s="173">
        <v>14679.6</v>
      </c>
      <c r="D41" s="180"/>
      <c r="E41" s="83">
        <f t="shared" si="2"/>
        <v>14679.6</v>
      </c>
    </row>
    <row r="42" spans="1:5" x14ac:dyDescent="0.2">
      <c r="A42" s="77">
        <v>21</v>
      </c>
      <c r="B42" s="86" t="s">
        <v>76</v>
      </c>
      <c r="C42" s="173">
        <v>-4132.8500000000004</v>
      </c>
      <c r="D42" s="180"/>
      <c r="E42" s="83">
        <f t="shared" si="2"/>
        <v>-4132.8500000000004</v>
      </c>
    </row>
    <row r="43" spans="1:5" x14ac:dyDescent="0.2">
      <c r="A43" s="77">
        <v>22</v>
      </c>
      <c r="B43" s="86" t="s">
        <v>77</v>
      </c>
      <c r="C43" s="173">
        <v>0</v>
      </c>
      <c r="D43" s="180"/>
      <c r="E43" s="83">
        <f t="shared" si="2"/>
        <v>0</v>
      </c>
    </row>
    <row r="44" spans="1:5" x14ac:dyDescent="0.2">
      <c r="A44" s="87">
        <v>23</v>
      </c>
      <c r="B44" s="88" t="s">
        <v>78</v>
      </c>
      <c r="C44" s="181">
        <v>16779.189999999999</v>
      </c>
      <c r="D44" s="182">
        <v>0</v>
      </c>
      <c r="E44" s="89">
        <f t="shared" si="2"/>
        <v>16779.189999999999</v>
      </c>
    </row>
    <row r="45" spans="1:5" ht="12" thickBot="1" x14ac:dyDescent="0.25">
      <c r="A45" s="90">
        <v>24</v>
      </c>
      <c r="B45" s="104" t="s">
        <v>79</v>
      </c>
      <c r="C45" s="92">
        <f>SUM(C36,C39:C44)</f>
        <v>178213.91</v>
      </c>
      <c r="D45" s="105">
        <f>SUM(D36,D39:D44)</f>
        <v>170.19</v>
      </c>
      <c r="E45" s="93">
        <f t="shared" si="2"/>
        <v>178384.1</v>
      </c>
    </row>
    <row r="46" spans="1:5" ht="12" thickBot="1" x14ac:dyDescent="0.25">
      <c r="A46" s="94"/>
      <c r="B46" s="76" t="s">
        <v>80</v>
      </c>
      <c r="C46" s="76"/>
      <c r="D46" s="76"/>
      <c r="E46" s="76"/>
    </row>
    <row r="47" spans="1:5" x14ac:dyDescent="0.2">
      <c r="A47" s="77">
        <v>25</v>
      </c>
      <c r="B47" s="78" t="s">
        <v>81</v>
      </c>
      <c r="C47" s="173">
        <v>14717.35</v>
      </c>
      <c r="D47" s="180">
        <v>66.5</v>
      </c>
      <c r="E47" s="109">
        <f t="shared" ref="E47:E54" si="3">C47+D47</f>
        <v>14783.85</v>
      </c>
    </row>
    <row r="48" spans="1:5" x14ac:dyDescent="0.2">
      <c r="A48" s="77">
        <v>26</v>
      </c>
      <c r="B48" s="86" t="s">
        <v>82</v>
      </c>
      <c r="C48" s="173">
        <v>243216.78</v>
      </c>
      <c r="D48" s="180"/>
      <c r="E48" s="110">
        <f t="shared" si="3"/>
        <v>243216.78</v>
      </c>
    </row>
    <row r="49" spans="1:5" x14ac:dyDescent="0.2">
      <c r="A49" s="77">
        <v>27</v>
      </c>
      <c r="B49" s="86" t="s">
        <v>83</v>
      </c>
      <c r="C49" s="173">
        <v>977.46</v>
      </c>
      <c r="D49" s="180"/>
      <c r="E49" s="110">
        <f t="shared" si="3"/>
        <v>977.46</v>
      </c>
    </row>
    <row r="50" spans="1:5" x14ac:dyDescent="0.2">
      <c r="A50" s="77">
        <v>28</v>
      </c>
      <c r="B50" s="86" t="s">
        <v>84</v>
      </c>
      <c r="C50" s="173">
        <v>87471.77</v>
      </c>
      <c r="D50" s="180"/>
      <c r="E50" s="110">
        <f t="shared" si="3"/>
        <v>87471.77</v>
      </c>
    </row>
    <row r="51" spans="1:5" x14ac:dyDescent="0.2">
      <c r="A51" s="77">
        <v>29</v>
      </c>
      <c r="B51" s="86" t="s">
        <v>85</v>
      </c>
      <c r="C51" s="173">
        <v>4569.2700000000004</v>
      </c>
      <c r="D51" s="180"/>
      <c r="E51" s="110">
        <f t="shared" si="3"/>
        <v>4569.2700000000004</v>
      </c>
    </row>
    <row r="52" spans="1:5" x14ac:dyDescent="0.2">
      <c r="A52" s="77">
        <v>30</v>
      </c>
      <c r="B52" s="86" t="s">
        <v>86</v>
      </c>
      <c r="C52" s="173">
        <v>47476.73</v>
      </c>
      <c r="D52" s="180">
        <v>158.84</v>
      </c>
      <c r="E52" s="110">
        <f t="shared" si="3"/>
        <v>47635.57</v>
      </c>
    </row>
    <row r="53" spans="1:5" x14ac:dyDescent="0.2">
      <c r="A53" s="87">
        <v>31</v>
      </c>
      <c r="B53" s="111" t="s">
        <v>87</v>
      </c>
      <c r="C53" s="165">
        <f>SUM(C47:C52)</f>
        <v>398429.36</v>
      </c>
      <c r="D53" s="166">
        <f>SUM(D47:D52)</f>
        <v>225.34</v>
      </c>
      <c r="E53" s="112">
        <f t="shared" si="3"/>
        <v>398654.7</v>
      </c>
    </row>
    <row r="54" spans="1:5" ht="12" thickBot="1" x14ac:dyDescent="0.25">
      <c r="A54" s="90">
        <v>32</v>
      </c>
      <c r="B54" s="113" t="s">
        <v>88</v>
      </c>
      <c r="C54" s="114">
        <f>C45-C53</f>
        <v>-220215.44999999998</v>
      </c>
      <c r="D54" s="115">
        <f>D45-D53</f>
        <v>-55.150000000000006</v>
      </c>
      <c r="E54" s="116">
        <f t="shared" si="3"/>
        <v>-220270.59999999998</v>
      </c>
    </row>
    <row r="55" spans="1:5" ht="12" thickBot="1" x14ac:dyDescent="0.25">
      <c r="A55" s="117"/>
      <c r="B55" s="117"/>
      <c r="C55" s="118"/>
      <c r="D55" s="118"/>
      <c r="E55" s="118"/>
    </row>
    <row r="56" spans="1:5" ht="12" thickBot="1" x14ac:dyDescent="0.25">
      <c r="A56" s="77">
        <v>33</v>
      </c>
      <c r="B56" s="119" t="s">
        <v>89</v>
      </c>
      <c r="C56" s="120">
        <f>C34+C54</f>
        <v>36253.19</v>
      </c>
      <c r="D56" s="121">
        <f>D34+D54</f>
        <v>31048.57</v>
      </c>
      <c r="E56" s="122">
        <f>C56+D56</f>
        <v>67301.760000000009</v>
      </c>
    </row>
    <row r="57" spans="1:5" ht="12" thickBot="1" x14ac:dyDescent="0.25">
      <c r="A57" s="123"/>
      <c r="B57" s="124"/>
      <c r="C57" s="125"/>
      <c r="D57" s="126"/>
      <c r="E57" s="118"/>
    </row>
    <row r="58" spans="1:5" x14ac:dyDescent="0.2">
      <c r="A58" s="77">
        <v>34</v>
      </c>
      <c r="B58" s="78" t="s">
        <v>90</v>
      </c>
      <c r="C58" s="183">
        <v>-85688.4</v>
      </c>
      <c r="D58" s="127"/>
      <c r="E58" s="109">
        <f>C58</f>
        <v>-85688.4</v>
      </c>
    </row>
    <row r="59" spans="1:5" ht="22.5" x14ac:dyDescent="0.2">
      <c r="A59" s="77">
        <v>35</v>
      </c>
      <c r="B59" s="86" t="s">
        <v>91</v>
      </c>
      <c r="C59" s="174"/>
      <c r="D59" s="128"/>
      <c r="E59" s="110">
        <f>C59</f>
        <v>0</v>
      </c>
    </row>
    <row r="60" spans="1:5" x14ac:dyDescent="0.2">
      <c r="A60" s="87">
        <v>36</v>
      </c>
      <c r="B60" s="88" t="s">
        <v>92</v>
      </c>
      <c r="C60" s="175">
        <v>0</v>
      </c>
      <c r="D60" s="129"/>
      <c r="E60" s="112">
        <f>C60</f>
        <v>0</v>
      </c>
    </row>
    <row r="61" spans="1:5" ht="12" thickBot="1" x14ac:dyDescent="0.25">
      <c r="A61" s="130">
        <v>37</v>
      </c>
      <c r="B61" s="104" t="s">
        <v>93</v>
      </c>
      <c r="C61" s="131">
        <f>SUM(C58:C60)</f>
        <v>-85688.4</v>
      </c>
      <c r="D61" s="132"/>
      <c r="E61" s="133">
        <f>C61</f>
        <v>-85688.4</v>
      </c>
    </row>
    <row r="62" spans="1:5" ht="12" thickBot="1" x14ac:dyDescent="0.25">
      <c r="A62" s="134"/>
      <c r="B62" s="135"/>
      <c r="C62" s="136"/>
      <c r="D62" s="136"/>
      <c r="E62" s="137"/>
    </row>
    <row r="63" spans="1:5" ht="23.25" thickBot="1" x14ac:dyDescent="0.25">
      <c r="A63" s="103">
        <v>38</v>
      </c>
      <c r="B63" s="138" t="s">
        <v>94</v>
      </c>
      <c r="C63" s="120">
        <f>C56-C61</f>
        <v>121941.59</v>
      </c>
      <c r="D63" s="121">
        <f>D56</f>
        <v>31048.57</v>
      </c>
      <c r="E63" s="122">
        <f>C63+D63</f>
        <v>152990.16</v>
      </c>
    </row>
    <row r="64" spans="1:5" s="141" customFormat="1" ht="12" thickBot="1" x14ac:dyDescent="0.25">
      <c r="A64" s="103">
        <v>39</v>
      </c>
      <c r="B64" s="139" t="s">
        <v>95</v>
      </c>
      <c r="C64" s="176"/>
      <c r="D64" s="140"/>
      <c r="E64" s="137">
        <f>C64</f>
        <v>0</v>
      </c>
    </row>
    <row r="65" spans="1:5" ht="12" thickBot="1" x14ac:dyDescent="0.25">
      <c r="A65" s="103">
        <v>40</v>
      </c>
      <c r="B65" s="119" t="s">
        <v>96</v>
      </c>
      <c r="C65" s="120">
        <f>C63-C64</f>
        <v>121941.59</v>
      </c>
      <c r="D65" s="121">
        <f>D63</f>
        <v>31048.57</v>
      </c>
      <c r="E65" s="122">
        <f>C65+D65</f>
        <v>152990.16</v>
      </c>
    </row>
    <row r="66" spans="1:5" s="141" customFormat="1" ht="12" thickBot="1" x14ac:dyDescent="0.25">
      <c r="A66" s="103">
        <v>41</v>
      </c>
      <c r="B66" s="142" t="s">
        <v>97</v>
      </c>
      <c r="C66" s="143">
        <v>0</v>
      </c>
      <c r="D66" s="144"/>
      <c r="E66" s="133">
        <f>C66</f>
        <v>0</v>
      </c>
    </row>
    <row r="67" spans="1:5" ht="12" thickBot="1" x14ac:dyDescent="0.25">
      <c r="A67" s="145">
        <v>42</v>
      </c>
      <c r="B67" s="146" t="s">
        <v>98</v>
      </c>
      <c r="C67" s="147">
        <f>C65+C66</f>
        <v>121941.59</v>
      </c>
      <c r="D67" s="147">
        <f>D65</f>
        <v>31048.57</v>
      </c>
      <c r="E67" s="148">
        <f>C67+D67</f>
        <v>152990.16</v>
      </c>
    </row>
    <row r="68" spans="1:5" ht="12" thickTop="1" x14ac:dyDescent="0.2">
      <c r="A68" s="149"/>
      <c r="B68" s="25"/>
      <c r="C68" s="150"/>
      <c r="D68" s="150"/>
      <c r="E68" s="151"/>
    </row>
    <row r="69" spans="1:5" x14ac:dyDescent="0.2">
      <c r="A69" s="152"/>
      <c r="B69" s="26" t="s">
        <v>106</v>
      </c>
      <c r="C69" s="153"/>
      <c r="D69" s="153"/>
      <c r="E69" s="154"/>
    </row>
    <row r="70" spans="1:5" x14ac:dyDescent="0.2">
      <c r="A70" s="152"/>
      <c r="B70" s="26"/>
      <c r="C70" s="153"/>
      <c r="D70" s="153"/>
      <c r="E70" s="154"/>
    </row>
    <row r="71" spans="1:5" x14ac:dyDescent="0.2">
      <c r="A71" s="152"/>
      <c r="B71" s="26"/>
      <c r="C71" s="153"/>
      <c r="D71" s="153"/>
      <c r="E71" s="154"/>
    </row>
    <row r="72" spans="1:5" x14ac:dyDescent="0.2">
      <c r="A72" s="26"/>
      <c r="B72" s="153"/>
      <c r="C72" s="153"/>
      <c r="D72" s="153"/>
      <c r="E72" s="154"/>
    </row>
    <row r="73" spans="1:5" x14ac:dyDescent="0.2">
      <c r="A73" s="26"/>
    </row>
  </sheetData>
  <sheetProtection formatCells="0" formatColumns="0" formatRows="0"/>
  <dataValidations count="1">
    <dataValidation type="decimal" allowBlank="1" showInputMessage="1" showErrorMessage="1" sqref="C47:D52 C9:D15 C17:D23 C26:D32 C37:D44 C58:C60" xr:uid="{6D46466A-3969-44B7-A2AF-03C8F8ACDC3F}">
      <formula1>-1000000000</formula1>
      <formula2>1000000000</formula2>
    </dataValidation>
  </dataValidations>
  <pageMargins left="0.7" right="0.7" top="0.75" bottom="0.75" header="0.3" footer="0.3"/>
  <pageSetup scale="76" orientation="portrait" r:id="rId1"/>
  <headerFooter>
    <oddHeader>&amp;Rდანართი N3</oddHeader>
  </headerFooter>
  <rowBreaks count="1" manualBreakCount="1">
    <brk id="45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D52"/>
  <sheetViews>
    <sheetView tabSelected="1" topLeftCell="A22" zoomScale="80" zoomScaleNormal="80" zoomScaleSheetLayoutView="90" workbookViewId="0">
      <selection activeCell="C34" sqref="C34"/>
    </sheetView>
  </sheetViews>
  <sheetFormatPr defaultColWidth="9.125" defaultRowHeight="12" customHeight="1" x14ac:dyDescent="0.2"/>
  <cols>
    <col min="1" max="1" width="9.125" style="158"/>
    <col min="2" max="2" width="66.375" style="158" customWidth="1"/>
    <col min="3" max="3" width="25.875" style="158" customWidth="1"/>
    <col min="4" max="16384" width="9.125" style="158"/>
  </cols>
  <sheetData>
    <row r="1" spans="1:3" ht="12" customHeight="1" x14ac:dyDescent="0.2">
      <c r="A1" s="27" t="s">
        <v>0</v>
      </c>
      <c r="B1" s="157" t="s">
        <v>114</v>
      </c>
      <c r="C1" s="1"/>
    </row>
    <row r="2" spans="1:3" ht="12" customHeight="1" x14ac:dyDescent="0.2">
      <c r="A2" s="27" t="s">
        <v>1</v>
      </c>
      <c r="B2" s="159" t="s">
        <v>118</v>
      </c>
      <c r="C2" s="2"/>
    </row>
    <row r="3" spans="1:3" ht="12" customHeight="1" thickBot="1" x14ac:dyDescent="0.25">
      <c r="A3" s="3"/>
      <c r="B3" s="4" t="s">
        <v>101</v>
      </c>
      <c r="C3" s="5"/>
    </row>
    <row r="4" spans="1:3" ht="12" customHeight="1" x14ac:dyDescent="0.2">
      <c r="A4" s="188" t="s">
        <v>99</v>
      </c>
      <c r="B4" s="189"/>
      <c r="C4" s="190"/>
    </row>
    <row r="5" spans="1:3" ht="30" x14ac:dyDescent="0.3">
      <c r="A5" s="6">
        <v>1</v>
      </c>
      <c r="B5" s="20" t="s">
        <v>107</v>
      </c>
      <c r="C5" s="20" t="s">
        <v>108</v>
      </c>
    </row>
    <row r="6" spans="1:3" ht="41.25" customHeight="1" x14ac:dyDescent="0.3">
      <c r="A6" s="6">
        <v>2</v>
      </c>
      <c r="B6" s="20" t="s">
        <v>109</v>
      </c>
      <c r="C6" s="20" t="s">
        <v>110</v>
      </c>
    </row>
    <row r="7" spans="1:3" ht="36.75" customHeight="1" x14ac:dyDescent="0.3">
      <c r="A7" s="6">
        <v>3</v>
      </c>
      <c r="B7" s="20" t="s">
        <v>115</v>
      </c>
      <c r="C7" s="20" t="s">
        <v>111</v>
      </c>
    </row>
    <row r="8" spans="1:3" ht="15" x14ac:dyDescent="0.3">
      <c r="A8" s="6"/>
      <c r="B8" s="20"/>
      <c r="C8" s="20"/>
    </row>
    <row r="9" spans="1:3" ht="15" x14ac:dyDescent="0.3">
      <c r="A9" s="6"/>
      <c r="B9" s="20"/>
      <c r="C9" s="20"/>
    </row>
    <row r="10" spans="1:3" ht="12" customHeight="1" x14ac:dyDescent="0.2">
      <c r="A10" s="12"/>
      <c r="B10" s="15"/>
      <c r="C10" s="19"/>
    </row>
    <row r="11" spans="1:3" ht="12" customHeight="1" x14ac:dyDescent="0.2">
      <c r="A11" s="191" t="s">
        <v>100</v>
      </c>
      <c r="B11" s="192"/>
      <c r="C11" s="193"/>
    </row>
    <row r="12" spans="1:3" ht="15" x14ac:dyDescent="0.3">
      <c r="A12" s="6">
        <v>1</v>
      </c>
      <c r="B12" s="21" t="s">
        <v>112</v>
      </c>
      <c r="C12" s="21" t="s">
        <v>113</v>
      </c>
    </row>
    <row r="13" spans="1:3" ht="12" customHeight="1" x14ac:dyDescent="0.2">
      <c r="A13" s="6">
        <v>2</v>
      </c>
      <c r="B13" s="198"/>
      <c r="C13" s="199"/>
    </row>
    <row r="14" spans="1:3" ht="12" customHeight="1" x14ac:dyDescent="0.2">
      <c r="A14" s="6">
        <v>3</v>
      </c>
      <c r="B14" s="198"/>
      <c r="C14" s="199"/>
    </row>
    <row r="15" spans="1:3" ht="12" customHeight="1" x14ac:dyDescent="0.2">
      <c r="A15" s="6">
        <v>4</v>
      </c>
      <c r="B15" s="198"/>
      <c r="C15" s="199"/>
    </row>
    <row r="16" spans="1:3" ht="12" customHeight="1" x14ac:dyDescent="0.2">
      <c r="A16" s="6">
        <v>5</v>
      </c>
      <c r="B16" s="198"/>
      <c r="C16" s="199"/>
    </row>
    <row r="17" spans="1:4" ht="12" customHeight="1" x14ac:dyDescent="0.2">
      <c r="A17" s="12"/>
      <c r="B17" s="15"/>
      <c r="C17" s="19"/>
    </row>
    <row r="18" spans="1:4" ht="12" customHeight="1" x14ac:dyDescent="0.2">
      <c r="A18" s="195" t="s">
        <v>103</v>
      </c>
      <c r="B18" s="196"/>
      <c r="C18" s="197"/>
    </row>
    <row r="19" spans="1:4" ht="12" customHeight="1" x14ac:dyDescent="0.2">
      <c r="A19" s="6"/>
      <c r="B19" s="8" t="s">
        <v>104</v>
      </c>
      <c r="C19" s="16" t="s">
        <v>105</v>
      </c>
    </row>
    <row r="20" spans="1:4" ht="15" customHeight="1" x14ac:dyDescent="0.2">
      <c r="A20" s="6">
        <v>1</v>
      </c>
      <c r="B20" s="187" t="s">
        <v>116</v>
      </c>
      <c r="C20" s="22">
        <v>0.16109999999999999</v>
      </c>
    </row>
    <row r="21" spans="1:4" ht="12" customHeight="1" x14ac:dyDescent="0.2">
      <c r="A21" s="6">
        <v>2</v>
      </c>
      <c r="B21" s="7"/>
      <c r="C21" s="17"/>
    </row>
    <row r="22" spans="1:4" ht="12" customHeight="1" x14ac:dyDescent="0.2">
      <c r="A22" s="6">
        <v>3</v>
      </c>
      <c r="B22" s="7"/>
      <c r="C22" s="17"/>
    </row>
    <row r="23" spans="1:4" ht="12" customHeight="1" x14ac:dyDescent="0.2">
      <c r="A23" s="6">
        <v>4</v>
      </c>
      <c r="B23" s="7"/>
      <c r="C23" s="17"/>
    </row>
    <row r="24" spans="1:4" ht="12" customHeight="1" x14ac:dyDescent="0.2">
      <c r="A24" s="6">
        <v>5</v>
      </c>
      <c r="B24" s="7"/>
      <c r="C24" s="17"/>
    </row>
    <row r="25" spans="1:4" ht="12" customHeight="1" x14ac:dyDescent="0.2">
      <c r="A25" s="6">
        <v>6</v>
      </c>
      <c r="B25" s="7"/>
      <c r="C25" s="17"/>
    </row>
    <row r="26" spans="1:4" ht="12" customHeight="1" x14ac:dyDescent="0.2">
      <c r="A26" s="6">
        <v>7</v>
      </c>
      <c r="B26" s="7"/>
      <c r="C26" s="17"/>
    </row>
    <row r="27" spans="1:4" ht="12" customHeight="1" x14ac:dyDescent="0.2">
      <c r="A27" s="6">
        <v>8</v>
      </c>
      <c r="B27" s="7"/>
      <c r="C27" s="17"/>
    </row>
    <row r="28" spans="1:4" ht="12" customHeight="1" x14ac:dyDescent="0.2">
      <c r="A28" s="6">
        <v>9</v>
      </c>
      <c r="B28" s="7"/>
      <c r="C28" s="17"/>
    </row>
    <row r="29" spans="1:4" ht="12" customHeight="1" x14ac:dyDescent="0.2">
      <c r="A29" s="6">
        <v>10</v>
      </c>
      <c r="B29" s="7"/>
      <c r="C29" s="17"/>
    </row>
    <row r="30" spans="1:4" ht="12" customHeight="1" x14ac:dyDescent="0.2">
      <c r="A30" s="12"/>
      <c r="B30" s="13"/>
      <c r="C30" s="14"/>
      <c r="D30" s="160"/>
    </row>
    <row r="31" spans="1:4" ht="12" customHeight="1" x14ac:dyDescent="0.2">
      <c r="A31" s="195" t="s">
        <v>102</v>
      </c>
      <c r="B31" s="196"/>
      <c r="C31" s="196"/>
      <c r="D31" s="160"/>
    </row>
    <row r="32" spans="1:4" ht="12" customHeight="1" x14ac:dyDescent="0.2">
      <c r="A32" s="6"/>
      <c r="B32" s="8" t="s">
        <v>104</v>
      </c>
      <c r="C32" s="16" t="s">
        <v>105</v>
      </c>
    </row>
    <row r="33" spans="1:3" ht="12" customHeight="1" x14ac:dyDescent="0.2">
      <c r="A33" s="6">
        <v>1</v>
      </c>
      <c r="B33" s="187" t="s">
        <v>117</v>
      </c>
      <c r="C33" s="22">
        <v>0.17419999999999999</v>
      </c>
    </row>
    <row r="34" spans="1:3" ht="12" customHeight="1" x14ac:dyDescent="0.2">
      <c r="A34" s="6">
        <v>2</v>
      </c>
      <c r="B34" s="187" t="s">
        <v>109</v>
      </c>
      <c r="C34" s="22">
        <v>0.36770000000000003</v>
      </c>
    </row>
    <row r="35" spans="1:3" ht="12" customHeight="1" x14ac:dyDescent="0.2">
      <c r="A35" s="6">
        <v>3</v>
      </c>
      <c r="B35" s="8"/>
      <c r="C35" s="16"/>
    </row>
    <row r="36" spans="1:3" ht="12" customHeight="1" x14ac:dyDescent="0.2">
      <c r="A36" s="6">
        <v>4</v>
      </c>
      <c r="B36" s="8"/>
      <c r="C36" s="16"/>
    </row>
    <row r="37" spans="1:3" ht="12" customHeight="1" x14ac:dyDescent="0.2">
      <c r="A37" s="6">
        <v>5</v>
      </c>
      <c r="B37" s="8"/>
      <c r="C37" s="16"/>
    </row>
    <row r="38" spans="1:3" ht="12" customHeight="1" x14ac:dyDescent="0.2">
      <c r="A38" s="6">
        <v>6</v>
      </c>
      <c r="B38" s="8"/>
      <c r="C38" s="16"/>
    </row>
    <row r="39" spans="1:3" ht="12" customHeight="1" x14ac:dyDescent="0.2">
      <c r="A39" s="6">
        <v>7</v>
      </c>
      <c r="B39" s="8"/>
      <c r="C39" s="16"/>
    </row>
    <row r="40" spans="1:3" ht="12" customHeight="1" x14ac:dyDescent="0.2">
      <c r="A40" s="6">
        <v>8</v>
      </c>
      <c r="B40" s="7"/>
      <c r="C40" s="17"/>
    </row>
    <row r="41" spans="1:3" ht="12" customHeight="1" x14ac:dyDescent="0.2">
      <c r="A41" s="6">
        <v>9</v>
      </c>
      <c r="B41" s="7"/>
      <c r="C41" s="17"/>
    </row>
    <row r="42" spans="1:3" ht="12" customHeight="1" thickBot="1" x14ac:dyDescent="0.25">
      <c r="A42" s="9">
        <v>10</v>
      </c>
      <c r="B42" s="10"/>
      <c r="C42" s="18"/>
    </row>
    <row r="43" spans="1:3" ht="12" customHeight="1" x14ac:dyDescent="0.2">
      <c r="A43" s="11"/>
      <c r="B43" s="11"/>
      <c r="C43" s="11"/>
    </row>
    <row r="44" spans="1:3" ht="12" customHeight="1" x14ac:dyDescent="0.2">
      <c r="A44" s="11"/>
      <c r="B44" s="194" t="s">
        <v>106</v>
      </c>
      <c r="C44" s="194"/>
    </row>
    <row r="45" spans="1:3" ht="12" customHeight="1" x14ac:dyDescent="0.2">
      <c r="A45" s="11"/>
      <c r="B45" s="11"/>
      <c r="C45" s="11"/>
    </row>
    <row r="46" spans="1:3" ht="12" customHeight="1" x14ac:dyDescent="0.2">
      <c r="A46" s="11"/>
      <c r="B46" s="11"/>
      <c r="C46" s="11"/>
    </row>
    <row r="47" spans="1:3" ht="12" customHeight="1" x14ac:dyDescent="0.2">
      <c r="A47" s="11"/>
      <c r="B47" s="11"/>
      <c r="C47" s="11"/>
    </row>
    <row r="48" spans="1:3" ht="12" customHeight="1" x14ac:dyDescent="0.2">
      <c r="A48" s="11"/>
      <c r="B48" s="11"/>
      <c r="C48" s="11"/>
    </row>
    <row r="49" spans="1:3" ht="12" customHeight="1" x14ac:dyDescent="0.2">
      <c r="A49" s="11"/>
      <c r="B49" s="11"/>
      <c r="C49" s="11"/>
    </row>
    <row r="50" spans="1:3" ht="12" customHeight="1" x14ac:dyDescent="0.2">
      <c r="A50" s="11"/>
      <c r="B50" s="11"/>
      <c r="C50" s="11"/>
    </row>
    <row r="51" spans="1:3" ht="12" customHeight="1" x14ac:dyDescent="0.2">
      <c r="A51" s="11"/>
      <c r="B51" s="11"/>
      <c r="C51" s="11"/>
    </row>
    <row r="52" spans="1:3" ht="12" customHeight="1" x14ac:dyDescent="0.2">
      <c r="A52" s="11"/>
      <c r="B52" s="11"/>
      <c r="C52" s="11"/>
    </row>
  </sheetData>
  <mergeCells count="9">
    <mergeCell ref="A4:C4"/>
    <mergeCell ref="A11:C11"/>
    <mergeCell ref="B44:C44"/>
    <mergeCell ref="A31:C31"/>
    <mergeCell ref="A18:C18"/>
    <mergeCell ref="B13:C13"/>
    <mergeCell ref="B14:C14"/>
    <mergeCell ref="B15:C15"/>
    <mergeCell ref="B16:C16"/>
  </mergeCells>
  <pageMargins left="0.7" right="0.7" top="0.75" bottom="0.75" header="0.3" footer="0.3"/>
  <pageSetup scale="91" orientation="portrait" r:id="rId1"/>
  <headerFooter>
    <oddHeader>&amp;Rდანართი N3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3</vt:i4>
      </vt:variant>
    </vt:vector>
  </HeadingPairs>
  <TitlesOfParts>
    <vt:vector size="6" baseType="lpstr">
      <vt:lpstr>RC</vt:lpstr>
      <vt:lpstr>RI</vt:lpstr>
      <vt:lpstr>Info</vt:lpstr>
      <vt:lpstr>Info!Print_Area</vt:lpstr>
      <vt:lpstr>'RC'!Print_Area</vt:lpstr>
      <vt:lpstr>RI!Print_Area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Avtandil Maisuradze</dc:creator>
  <cp:lastModifiedBy>Natia</cp:lastModifiedBy>
  <cp:lastPrinted>2021-04-12T08:30:07Z</cp:lastPrinted>
  <dcterms:created xsi:type="dcterms:W3CDTF">2018-01-24T12:10:23Z</dcterms:created>
  <dcterms:modified xsi:type="dcterms:W3CDTF">2021-10-07T08:34:26Z</dcterms:modified>
</cp:coreProperties>
</file>