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"/>
    </mc:Choice>
  </mc:AlternateContent>
  <xr:revisionPtr revIDLastSave="0" documentId="13_ncr:1_{9B1FC76E-BAA5-4C4B-A431-0F723164C9B6}" xr6:coauthVersionLast="45" xr6:coauthVersionMax="46" xr10:uidLastSave="{00000000-0000-0000-0000-000000000000}"/>
  <bookViews>
    <workbookView xWindow="-120" yWindow="-120" windowWidth="20730" windowHeight="11310" activeTab="2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8" l="1"/>
  <c r="D53" i="9" l="1"/>
  <c r="E15" i="8" l="1"/>
  <c r="C22" i="8" l="1"/>
  <c r="C21" i="8"/>
  <c r="C20" i="8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D18" i="8" s="1"/>
  <c r="C11" i="8"/>
  <c r="C18" i="8" s="1"/>
  <c r="B2" i="8"/>
  <c r="B1" i="8"/>
  <c r="B2" i="9"/>
  <c r="B1" i="9"/>
  <c r="E66" i="9"/>
  <c r="E64" i="9"/>
  <c r="C61" i="9"/>
  <c r="E60" i="9"/>
  <c r="E59" i="9"/>
  <c r="E58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45" i="9"/>
  <c r="C54" i="9"/>
  <c r="E54" i="9" s="1"/>
  <c r="E26" i="8"/>
  <c r="C34" i="8"/>
  <c r="E34" i="8" s="1"/>
  <c r="E28" i="8"/>
  <c r="D63" i="9" l="1"/>
  <c r="D65" i="9" s="1"/>
  <c r="D67" i="9" s="1"/>
  <c r="E24" i="9"/>
  <c r="C56" i="9"/>
  <c r="C63" i="9" s="1"/>
  <c r="E34" i="9"/>
  <c r="E56" i="9" l="1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<sst xmlns="http://schemas.openxmlformats.org/spreadsheetml/2006/main" count="133" uniqueCount="119">
  <si>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</si>
  <si>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</si>
  <si>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</si>
  <si>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</si>
  <si>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</si>
  <si>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</si>
  <si>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</si>
  <si>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</si>
  <si>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</si>
  <si>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</si>
  <si>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</si>
  <si>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</si>
  <si>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</si>
  <si>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</si>
  <si>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</si>
  <si>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</si>
  <si>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</si>
  <si>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</si>
  <si>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</si>
  <si>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</si>
  <si>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</si>
  <si>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</si>
  <si>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</si>
  <si>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</si>
  <si>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</si>
  <si>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</si>
  <si>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</si>
  <si>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</si>
  <si>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</si>
  <si>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</si>
  <si>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</si>
  <si>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</si>
  <si>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</si>
  <si>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</si>
  <si>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</si>
  <si>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</si>
  <si>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</si>
  <si>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</si>
  <si>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</si>
  <si>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</si>
  <si>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</si>
  <si>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</si>
  <si>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</si>
  <si>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</si>
  <si>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</si>
  <si>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</si>
  <si>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</si>
  <si>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</si>
  <si>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</si>
  <si>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</si>
  <si>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</si>
  <si>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</si>
  <si>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</si>
  <si>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</si>
  <si>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</si>
  <si>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</si>
  <si>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</si>
  <si>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</si>
  <si>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</si>
  <si>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</si>
  <si>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</si>
  <si>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</si>
  <si>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</si>
  <si>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</si>
  <si>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</si>
  <si>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</si>
  <si>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</si>
  <si>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</si>
  <si>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</si>
  <si>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</si>
  <si>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</si>
  <si>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</si>
  <si>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</si>
  <si>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</si>
  <si>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</si>
  <si>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</si>
  <si>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</si>
  <si>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</si>
  <si>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</si>
  <si>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</si>
  <si>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</si>
  <si>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</si>
  <si>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</si>
  <si>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</si>
  <si>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</si>
  <si>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</si>
  <si>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</si>
  <si>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</si>
  <si>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</si>
  <si>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</si>
  <si>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</si>
  <si>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</si>
  <si>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</si>
  <si>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</si>
  <si>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</si>
  <si>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</si>
  <si>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</si>
  <si>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</si>
  <si>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</si>
  <si>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</si>
  <si>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</si>
  <si>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</si>
  <si>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</si>
  <si>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</si>
  <si>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</si>
  <si>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</si>
  <si>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</si>
  <si>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</si>
  <si>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</si>
  <si>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</si>
  <si>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</si>
  <si>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</si>
  <si>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</si>
  <si>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</si>
  <si>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</si>
  <si>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</si>
  <si>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</si>
  <si>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</si>
  <si>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31,12,2021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</si>
</sst>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-FRM%20-%20Financial%20Accounts%20Reporting%20Form%20202006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A"/>
      <sheetName val="S-Cap"/>
      <sheetName val="A-LS"/>
      <sheetName val="A-M"/>
      <sheetName val="Branches"/>
    </sheetNames>
    <sheetDataSet>
      <sheetData sheetId="0"/>
      <sheetData sheetId="1"/>
      <sheetData sheetId="2">
        <row r="8">
          <cell r="D8">
            <v>60852.261400000003</v>
          </cell>
        </row>
      </sheetData>
      <sheetData sheetId="3"/>
      <sheetData sheetId="4"/>
      <sheetData sheetId="5">
        <row r="46">
          <cell r="E46">
            <v>0</v>
          </cell>
        </row>
      </sheetData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view="pageBreakPreview" zoomScale="90" zoomScaleSheetLayoutView="90" workbookViewId="0">
      <selection activeCell="C25" sqref="C25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31,12,2021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12997</v>
      </c>
      <c r="D7" s="184">
        <v>10073</v>
      </c>
      <c r="E7" s="39">
        <f t="shared" ref="E7:E12" si="0">C7+D7</f>
        <v>23070</v>
      </c>
      <c r="F7" s="40"/>
    </row>
    <row r="8" spans="1:6" ht="12" customHeight="1" x14ac:dyDescent="0.2">
      <c r="A8" s="41">
        <v>2</v>
      </c>
      <c r="B8" s="42" t="s">
        <v>11</v>
      </c>
      <c r="C8" s="185">
        <v>101317</v>
      </c>
      <c r="D8" s="185">
        <v>26494</v>
      </c>
      <c r="E8" s="44">
        <f t="shared" si="0"/>
        <v>127811</v>
      </c>
      <c r="F8" s="40"/>
    </row>
    <row r="9" spans="1:6" ht="12" customHeight="1" x14ac:dyDescent="0.2">
      <c r="A9" s="41">
        <v>3</v>
      </c>
      <c r="B9" s="45" t="s">
        <v>12</v>
      </c>
      <c r="C9" s="185">
        <v>1832904</v>
      </c>
      <c r="D9" s="185">
        <v>45316</v>
      </c>
      <c r="E9" s="44">
        <f t="shared" si="0"/>
        <v>1878220</v>
      </c>
      <c r="F9" s="40"/>
    </row>
    <row r="10" spans="1:6" ht="12" customHeight="1" x14ac:dyDescent="0.2">
      <c r="A10" s="41">
        <v>3.1</v>
      </c>
      <c r="B10" s="45" t="s">
        <v>13</v>
      </c>
      <c r="C10" s="186">
        <v>-65094</v>
      </c>
      <c r="D10" s="186">
        <v>-14504</v>
      </c>
      <c r="E10" s="46">
        <f t="shared" si="0"/>
        <v>-79598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1767810</v>
      </c>
      <c r="D11" s="178">
        <f>D9+D10</f>
        <v>30812</v>
      </c>
      <c r="E11" s="44">
        <f t="shared" si="0"/>
        <v>1798622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19970</v>
      </c>
      <c r="D13" s="43">
        <v>28</v>
      </c>
      <c r="E13" s="44">
        <f>C13+D13</f>
        <v>19998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471536</v>
      </c>
      <c r="D15" s="47"/>
      <c r="E15" s="44">
        <f>C15</f>
        <v>471536</v>
      </c>
    </row>
    <row r="16" spans="1:6" ht="12" customHeight="1" x14ac:dyDescent="0.2">
      <c r="A16" s="41">
        <v>8</v>
      </c>
      <c r="B16" s="42" t="s">
        <v>19</v>
      </c>
      <c r="C16" s="185">
        <v>31824</v>
      </c>
      <c r="D16" s="47"/>
      <c r="E16" s="44">
        <f>C16</f>
        <v>31824</v>
      </c>
    </row>
    <row r="17" spans="1:5" ht="12" customHeight="1" x14ac:dyDescent="0.2">
      <c r="A17" s="41">
        <v>9</v>
      </c>
      <c r="B17" s="42" t="s">
        <v>20</v>
      </c>
      <c r="C17" s="185">
        <v>464571</v>
      </c>
      <c r="D17" s="185">
        <v>77</v>
      </c>
      <c r="E17" s="44">
        <f>C17+D17</f>
        <v>464648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2870025</v>
      </c>
      <c r="D18" s="49">
        <f>SUM(D7:D8,D11:D17)</f>
        <v>67484</v>
      </c>
      <c r="E18" s="50">
        <f>SUM(E7:E8,E11:E17)</f>
        <v>2937509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f>'[4]RC-A'!C34</f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f>'[4]RC-A'!E46</f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f>'[4]RC-I'!$F$16</f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>
        <v>46243</v>
      </c>
      <c r="D23" s="43">
        <v>0</v>
      </c>
      <c r="E23" s="44">
        <f t="shared" si="1"/>
        <v>46243</v>
      </c>
    </row>
    <row r="24" spans="1:5" ht="12" customHeight="1" x14ac:dyDescent="0.2">
      <c r="A24" s="41">
        <v>15</v>
      </c>
      <c r="B24" s="42" t="s">
        <v>27</v>
      </c>
      <c r="C24" s="185">
        <v>94686</v>
      </c>
      <c r="D24" s="43">
        <v>945</v>
      </c>
      <c r="E24" s="44">
        <f t="shared" si="1"/>
        <v>95631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140929</v>
      </c>
      <c r="D26" s="49">
        <f>SUM(D20:D25)</f>
        <v>945</v>
      </c>
      <c r="E26" s="50">
        <f t="shared" ref="E26" si="2">C26+D26</f>
        <v>141874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3165000</v>
      </c>
      <c r="D28" s="47"/>
      <c r="E28" s="39">
        <f t="shared" ref="E28:E33" si="3">C28</f>
        <v>3165000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-369365</v>
      </c>
      <c r="D31" s="47"/>
      <c r="E31" s="44">
        <f t="shared" si="3"/>
        <v>-369365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2795635</v>
      </c>
      <c r="D33" s="47"/>
      <c r="E33" s="50">
        <f t="shared" si="3"/>
        <v>2795635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2936564</v>
      </c>
      <c r="D34" s="56">
        <f>D26</f>
        <v>945</v>
      </c>
      <c r="E34" s="57">
        <f>C34+D34</f>
        <v>2937509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:D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3" zoomScale="90" zoomScaleSheetLayoutView="90" workbookViewId="0">
      <selection activeCell="C52" sqref="C52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31,12,2021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137239</v>
      </c>
      <c r="D8" s="162">
        <f>D10</f>
        <v>28526</v>
      </c>
      <c r="E8" s="83">
        <f t="shared" si="0"/>
        <v>165765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137239</v>
      </c>
      <c r="D10" s="168">
        <v>28526</v>
      </c>
      <c r="E10" s="85">
        <f t="shared" si="0"/>
        <v>165765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206896</v>
      </c>
      <c r="D16" s="162">
        <f>SUM(D17:D20)</f>
        <v>0</v>
      </c>
      <c r="E16" s="83">
        <f t="shared" si="0"/>
        <v>206896</v>
      </c>
    </row>
    <row r="17" spans="1:5" x14ac:dyDescent="0.2">
      <c r="A17" s="77">
        <v>3.1</v>
      </c>
      <c r="B17" s="84" t="s">
        <v>51</v>
      </c>
      <c r="C17" s="167">
        <v>206896</v>
      </c>
      <c r="D17" s="168">
        <v>0</v>
      </c>
      <c r="E17" s="85">
        <f t="shared" si="0"/>
        <v>206896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16715</v>
      </c>
      <c r="D21" s="168">
        <v>9367</v>
      </c>
      <c r="E21" s="83">
        <f t="shared" si="0"/>
        <v>26082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360850</v>
      </c>
      <c r="D24" s="92">
        <f>SUM(D7:D8,D21:D23,D16)</f>
        <v>37893</v>
      </c>
      <c r="E24" s="93">
        <f t="shared" si="0"/>
        <v>398743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360850</v>
      </c>
      <c r="D34" s="105">
        <f>D24-D33</f>
        <v>37893</v>
      </c>
      <c r="E34" s="93">
        <f t="shared" si="1"/>
        <v>398743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44740</v>
      </c>
      <c r="D36" s="164">
        <f>D37-D38</f>
        <v>210</v>
      </c>
      <c r="E36" s="81">
        <f t="shared" ref="E36:E45" si="2">C36+D36</f>
        <v>44950</v>
      </c>
    </row>
    <row r="37" spans="1:5" ht="22.5" x14ac:dyDescent="0.2">
      <c r="A37" s="77">
        <v>17.100000000000001</v>
      </c>
      <c r="B37" s="108" t="s">
        <v>71</v>
      </c>
      <c r="C37" s="167">
        <v>50934</v>
      </c>
      <c r="D37" s="168">
        <v>210</v>
      </c>
      <c r="E37" s="85">
        <f t="shared" si="2"/>
        <v>51144</v>
      </c>
    </row>
    <row r="38" spans="1:5" ht="22.5" x14ac:dyDescent="0.2">
      <c r="A38" s="77">
        <v>17.2</v>
      </c>
      <c r="B38" s="108" t="s">
        <v>72</v>
      </c>
      <c r="C38" s="167">
        <v>6194</v>
      </c>
      <c r="D38" s="168">
        <v>0</v>
      </c>
      <c r="E38" s="85">
        <f t="shared" si="2"/>
        <v>6194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19172</v>
      </c>
      <c r="D41" s="180"/>
      <c r="E41" s="83">
        <f t="shared" si="2"/>
        <v>19172</v>
      </c>
    </row>
    <row r="42" spans="1:5" x14ac:dyDescent="0.2">
      <c r="A42" s="77">
        <v>21</v>
      </c>
      <c r="B42" s="86" t="s">
        <v>76</v>
      </c>
      <c r="C42" s="173">
        <v>-5589</v>
      </c>
      <c r="D42" s="180"/>
      <c r="E42" s="83">
        <f t="shared" si="2"/>
        <v>-5589</v>
      </c>
    </row>
    <row r="43" spans="1:5" x14ac:dyDescent="0.2">
      <c r="A43" s="77">
        <v>22</v>
      </c>
      <c r="B43" s="86" t="s">
        <v>77</v>
      </c>
      <c r="C43" s="173">
        <v>0</v>
      </c>
      <c r="D43" s="180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1">
        <v>22510</v>
      </c>
      <c r="D44" s="182">
        <v>150671</v>
      </c>
      <c r="E44" s="89">
        <f t="shared" si="2"/>
        <v>173181</v>
      </c>
    </row>
    <row r="45" spans="1:5" ht="12" thickBot="1" x14ac:dyDescent="0.25">
      <c r="A45" s="90">
        <v>24</v>
      </c>
      <c r="B45" s="104" t="s">
        <v>79</v>
      </c>
      <c r="C45" s="92">
        <f>SUM(C36,C39:C44)</f>
        <v>80833</v>
      </c>
      <c r="D45" s="105">
        <f>SUM(D36,D39:D44)</f>
        <v>150881</v>
      </c>
      <c r="E45" s="93">
        <f t="shared" si="2"/>
        <v>231714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18624</v>
      </c>
      <c r="D47" s="180">
        <v>66.5</v>
      </c>
      <c r="E47" s="109">
        <f t="shared" ref="E47:E54" si="3">C47+D47</f>
        <v>18690.5</v>
      </c>
    </row>
    <row r="48" spans="1:5" x14ac:dyDescent="0.2">
      <c r="A48" s="77">
        <v>26</v>
      </c>
      <c r="B48" s="86" t="s">
        <v>82</v>
      </c>
      <c r="C48" s="173">
        <v>353818</v>
      </c>
      <c r="D48" s="180"/>
      <c r="E48" s="110">
        <f t="shared" si="3"/>
        <v>353818</v>
      </c>
    </row>
    <row r="49" spans="1:5" x14ac:dyDescent="0.2">
      <c r="A49" s="77">
        <v>27</v>
      </c>
      <c r="B49" s="86" t="s">
        <v>83</v>
      </c>
      <c r="C49" s="173">
        <v>1128</v>
      </c>
      <c r="D49" s="180"/>
      <c r="E49" s="110">
        <f t="shared" si="3"/>
        <v>1128</v>
      </c>
    </row>
    <row r="50" spans="1:5" x14ac:dyDescent="0.2">
      <c r="A50" s="77">
        <v>28</v>
      </c>
      <c r="B50" s="86" t="s">
        <v>84</v>
      </c>
      <c r="C50" s="173">
        <v>116069</v>
      </c>
      <c r="D50" s="180"/>
      <c r="E50" s="110">
        <f t="shared" si="3"/>
        <v>116069</v>
      </c>
    </row>
    <row r="51" spans="1:5" x14ac:dyDescent="0.2">
      <c r="A51" s="77">
        <v>29</v>
      </c>
      <c r="B51" s="86" t="s">
        <v>85</v>
      </c>
      <c r="C51" s="173">
        <v>6493</v>
      </c>
      <c r="D51" s="180"/>
      <c r="E51" s="110">
        <f t="shared" si="3"/>
        <v>6493</v>
      </c>
    </row>
    <row r="52" spans="1:5" x14ac:dyDescent="0.2">
      <c r="A52" s="77">
        <v>30</v>
      </c>
      <c r="B52" s="86" t="s">
        <v>86</v>
      </c>
      <c r="C52" s="173">
        <v>64344</v>
      </c>
      <c r="D52" s="180">
        <v>236</v>
      </c>
      <c r="E52" s="110">
        <f t="shared" si="3"/>
        <v>64580</v>
      </c>
    </row>
    <row r="53" spans="1:5" x14ac:dyDescent="0.2">
      <c r="A53" s="87">
        <v>31</v>
      </c>
      <c r="B53" s="111" t="s">
        <v>87</v>
      </c>
      <c r="C53" s="165">
        <f>SUM(C47:C52)</f>
        <v>560476</v>
      </c>
      <c r="D53" s="166">
        <f>SUM(D47:D52)</f>
        <v>302.5</v>
      </c>
      <c r="E53" s="112">
        <f t="shared" si="3"/>
        <v>560778.5</v>
      </c>
    </row>
    <row r="54" spans="1:5" ht="12" thickBot="1" x14ac:dyDescent="0.25">
      <c r="A54" s="90">
        <v>32</v>
      </c>
      <c r="B54" s="113" t="s">
        <v>88</v>
      </c>
      <c r="C54" s="114">
        <f>C45-C53</f>
        <v>-479643</v>
      </c>
      <c r="D54" s="115">
        <f>D45-D53</f>
        <v>150578.5</v>
      </c>
      <c r="E54" s="116">
        <f t="shared" si="3"/>
        <v>-329064.5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-118793</v>
      </c>
      <c r="D56" s="121">
        <f>D34+D54</f>
        <v>188471.5</v>
      </c>
      <c r="E56" s="122">
        <f>C56+D56</f>
        <v>69678.5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-110590</v>
      </c>
      <c r="D58" s="127"/>
      <c r="E58" s="109">
        <f>C58</f>
        <v>-110590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>
        <v>0</v>
      </c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-110590</v>
      </c>
      <c r="D61" s="132"/>
      <c r="E61" s="133">
        <f>C61</f>
        <v>-110590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-8203</v>
      </c>
      <c r="D63" s="121">
        <f>D56</f>
        <v>188471.5</v>
      </c>
      <c r="E63" s="122">
        <f>C63+D63</f>
        <v>180268.5</v>
      </c>
    </row>
    <row r="64" spans="1:5" s="141" customFormat="1" ht="12" thickBot="1" x14ac:dyDescent="0.25">
      <c r="A64" s="103">
        <v>39</v>
      </c>
      <c r="B64" s="139" t="s">
        <v>95</v>
      </c>
      <c r="C64" s="176">
        <v>26228</v>
      </c>
      <c r="D64" s="140"/>
      <c r="E64" s="137">
        <f>C64</f>
        <v>26228</v>
      </c>
    </row>
    <row r="65" spans="1:5" ht="12" thickBot="1" x14ac:dyDescent="0.25">
      <c r="A65" s="103">
        <v>40</v>
      </c>
      <c r="B65" s="119" t="s">
        <v>96</v>
      </c>
      <c r="C65" s="120">
        <f>C63-C64</f>
        <v>-34431</v>
      </c>
      <c r="D65" s="121">
        <f>D63</f>
        <v>188471.5</v>
      </c>
      <c r="E65" s="122">
        <f>C65+D65</f>
        <v>154040.5</v>
      </c>
    </row>
    <row r="66" spans="1:5" s="141" customFormat="1" ht="12" thickBot="1" x14ac:dyDescent="0.25">
      <c r="A66" s="103">
        <v>41</v>
      </c>
      <c r="B66" s="142" t="s">
        <v>97</v>
      </c>
      <c r="C66" s="143">
        <v>0</v>
      </c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-34431</v>
      </c>
      <c r="D67" s="147">
        <f>D65</f>
        <v>188471.5</v>
      </c>
      <c r="E67" s="148">
        <f>C67+D67</f>
        <v>154040.5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tabSelected="1" topLeftCell="A10" zoomScale="80" zoomScaleNormal="80" zoomScaleSheetLayoutView="90" workbookViewId="0">
      <selection activeCell="F27" sqref="F27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118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0.1608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0.17399999999999999</v>
      </c>
    </row>
    <row r="34" spans="1:3" ht="12" customHeight="1" x14ac:dyDescent="0.2">
      <c r="A34" s="6">
        <v>2</v>
      </c>
      <c r="B34" s="187" t="s">
        <v>109</v>
      </c>
      <c r="C34" s="22">
        <v>0.36870000000000003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2022-01-10T12:23:39Z</cp:lastPrinted>
  <dcterms:created xsi:type="dcterms:W3CDTF">2018-01-24T12:10:23Z</dcterms:created>
  <dcterms:modified xsi:type="dcterms:W3CDTF">2022-01-10T12:24:31Z</dcterms:modified>
</cp:coreProperties>
</file>