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FRM-ივნისი\"/>
    </mc:Choice>
  </mc:AlternateContent>
  <xr:revisionPtr revIDLastSave="0" documentId="13_ncr:1_{B186CA93-2246-4834-9110-47BD0B2EBC9A}" xr6:coauthVersionLast="45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8" l="1"/>
  <c r="D53" i="9" l="1"/>
  <c r="E15" i="8" l="1"/>
  <c r="C22" i="8" l="1"/>
  <c r="C21" i="8"/>
  <c r="C20" i="8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45" i="9"/>
  <c r="C54" i="9"/>
  <c r="E54" i="9" s="1"/>
  <c r="E26" i="8"/>
  <c r="C34" i="8"/>
  <c r="E34" i="8" s="1"/>
  <c r="E28" i="8"/>
  <c r="D63" i="9" l="1"/>
  <c r="D65" i="9" s="1"/>
  <c r="D67" i="9" s="1"/>
  <c r="E24" i="9"/>
  <c r="C56" i="9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<sst xmlns="http://schemas.openxmlformats.org/spreadsheetml/2006/main" count="134" uniqueCount="120">
  <si>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</si>
  <si>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</si>
  <si>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</si>
  <si>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</si>
  <si>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</si>
  <si>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</si>
  <si>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</si>
  <si>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</si>
  <si>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</si>
  <si>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</si>
  <si>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</si>
  <si>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</si>
  <si>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</si>
  <si>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</si>
  <si>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</si>
  <si>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</si>
  <si>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</si>
  <si>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</si>
  <si>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</si>
  <si>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</si>
  <si>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</si>
  <si>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</si>
  <si>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</si>
  <si>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</si>
  <si>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</si>
  <si>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</si>
  <si>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</si>
  <si>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</si>
  <si>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</si>
  <si>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</si>
  <si>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</si>
  <si>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</si>
  <si>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</si>
  <si>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</si>
  <si>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</si>
  <si>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</si>
  <si>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</si>
  <si>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</si>
  <si>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</si>
  <si>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</si>
  <si>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</si>
  <si>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</si>
  <si>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</si>
  <si>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</si>
  <si>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</si>
  <si>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</si>
  <si>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</si>
  <si>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</si>
  <si>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</si>
  <si>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</si>
  <si>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</si>
  <si>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</si>
  <si>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</si>
  <si>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</si>
  <si>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</si>
  <si>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</si>
  <si>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</si>
  <si>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</si>
  <si>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</si>
  <si>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</si>
  <si>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</si>
  <si>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</si>
  <si>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</si>
  <si>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</si>
  <si>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</si>
  <si>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</si>
  <si>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</si>
  <si>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</si>
  <si>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</si>
  <si>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</si>
  <si>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</si>
  <si>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</si>
  <si>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</si>
  <si>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</si>
  <si>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</si>
  <si>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</si>
  <si>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</si>
  <si>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</si>
  <si>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</si>
  <si>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</si>
  <si>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</si>
  <si>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</si>
  <si>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</si>
  <si>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</si>
  <si>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</si>
  <si>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</si>
  <si>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</si>
  <si>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</si>
  <si>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</si>
  <si>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</si>
  <si>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</si>
  <si>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</si>
  <si>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</si>
  <si>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</si>
  <si>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</si>
  <si>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</si>
  <si>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</si>
  <si>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</si>
  <si>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</si>
  <si>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</si>
  <si>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</si>
  <si>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</si>
  <si>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</si>
  <si>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</si>
  <si>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</si>
  <si>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</si>
  <si>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</si>
  <si>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</si>
  <si>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</si>
  <si>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</si>
  <si>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</si>
  <si>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</si>
  <si>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</si>
  <si>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</si>
  <si>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</si>
  <si>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</si>
  <si>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</si>
  <si>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</si>
  <si>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30,06,2022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</si>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</sst>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%20Natia/Desktop/Report-FRM%20-%20Financial%20Accounts%20Reporting%20Form%20202006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A"/>
      <sheetName val="S-Cap"/>
      <sheetName val="A-LS"/>
      <sheetName val="A-M"/>
      <sheetName val="Branches"/>
    </sheetNames>
    <sheetDataSet>
      <sheetData sheetId="0"/>
      <sheetData sheetId="1"/>
      <sheetData sheetId="2">
        <row r="8">
          <cell r="D8">
            <v>60852.261400000003</v>
          </cell>
        </row>
      </sheetData>
      <sheetData sheetId="3"/>
      <sheetData sheetId="4"/>
      <sheetData sheetId="5">
        <row r="46">
          <cell r="E46">
            <v>0</v>
          </cell>
        </row>
      </sheetData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zoomScale="90" zoomScaleSheetLayoutView="90" workbookViewId="0">
      <selection activeCell="H25" sqref="H25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30,06,2022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21363</v>
      </c>
      <c r="D7" s="184">
        <v>13211</v>
      </c>
      <c r="E7" s="39">
        <f t="shared" ref="E7:E12" si="0">C7+D7</f>
        <v>34574</v>
      </c>
      <c r="F7" s="40"/>
    </row>
    <row r="8" spans="1:6" ht="12" customHeight="1" x14ac:dyDescent="0.2">
      <c r="A8" s="41">
        <v>2</v>
      </c>
      <c r="B8" s="42" t="s">
        <v>11</v>
      </c>
      <c r="C8" s="185">
        <v>119194</v>
      </c>
      <c r="D8" s="185">
        <v>7930</v>
      </c>
      <c r="E8" s="44">
        <f t="shared" si="0"/>
        <v>127124</v>
      </c>
      <c r="F8" s="40"/>
    </row>
    <row r="9" spans="1:6" ht="12" customHeight="1" x14ac:dyDescent="0.2">
      <c r="A9" s="41">
        <v>3</v>
      </c>
      <c r="B9" s="45" t="s">
        <v>12</v>
      </c>
      <c r="C9" s="185">
        <v>1794029</v>
      </c>
      <c r="D9" s="185">
        <v>30340</v>
      </c>
      <c r="E9" s="44">
        <f t="shared" si="0"/>
        <v>1824369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-69158</v>
      </c>
      <c r="D10" s="186">
        <v>-9868</v>
      </c>
      <c r="E10" s="46">
        <f t="shared" si="0"/>
        <v>-79026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1724871</v>
      </c>
      <c r="D11" s="178">
        <f>D9+D10</f>
        <v>20472</v>
      </c>
      <c r="E11" s="44">
        <f t="shared" si="0"/>
        <v>1745343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19779</v>
      </c>
      <c r="D13" s="43">
        <v>0</v>
      </c>
      <c r="E13" s="44">
        <f>C13+D13</f>
        <v>19779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471536</v>
      </c>
      <c r="D15" s="47"/>
      <c r="E15" s="44">
        <f>C15</f>
        <v>471536</v>
      </c>
    </row>
    <row r="16" spans="1:6" ht="12" customHeight="1" x14ac:dyDescent="0.2">
      <c r="A16" s="41">
        <v>8</v>
      </c>
      <c r="B16" s="42" t="s">
        <v>19</v>
      </c>
      <c r="C16" s="185">
        <v>27579</v>
      </c>
      <c r="D16" s="47"/>
      <c r="E16" s="44">
        <f>C16</f>
        <v>27579</v>
      </c>
    </row>
    <row r="17" spans="1:5" ht="12" customHeight="1" x14ac:dyDescent="0.2">
      <c r="A17" s="41">
        <v>9</v>
      </c>
      <c r="B17" s="42" t="s">
        <v>20</v>
      </c>
      <c r="C17" s="185">
        <v>450422</v>
      </c>
      <c r="D17" s="185">
        <v>242</v>
      </c>
      <c r="E17" s="44">
        <f>C17+D17</f>
        <v>450664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2834744</v>
      </c>
      <c r="D18" s="49" t="s">
        <v>119</v>
      </c>
      <c r="E18" s="50">
        <f>SUM(E7:E8,E11:E17)</f>
        <v>2876599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f>'[4]RC-A'!C34</f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f>'[4]RC-A'!E46</f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f>'[4]RC-I'!$F$16</f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>
        <v>0</v>
      </c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35821</v>
      </c>
      <c r="D24" s="43">
        <v>0</v>
      </c>
      <c r="E24" s="44">
        <f t="shared" si="1"/>
        <v>35821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35821</v>
      </c>
      <c r="D26" s="49">
        <f>SUM(D20:D25)</f>
        <v>0</v>
      </c>
      <c r="E26" s="50">
        <f t="shared" ref="E26" si="2">C26+D26</f>
        <v>35821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3195000</v>
      </c>
      <c r="D28" s="47"/>
      <c r="E28" s="39">
        <f t="shared" ref="E28:E33" si="3">C28</f>
        <v>3195000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-354222</v>
      </c>
      <c r="D31" s="47"/>
      <c r="E31" s="44">
        <f t="shared" si="3"/>
        <v>-354222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2840778</v>
      </c>
      <c r="D33" s="47"/>
      <c r="E33" s="50">
        <f t="shared" si="3"/>
        <v>2840778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2876599</v>
      </c>
      <c r="D34" s="56">
        <f>D26</f>
        <v>0</v>
      </c>
      <c r="E34" s="57">
        <f>C34+D34</f>
        <v>2876599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7" zoomScale="90" zoomScaleSheetLayoutView="90" workbookViewId="0">
      <selection activeCell="H62" sqref="H62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30,06,2022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87739.03</v>
      </c>
      <c r="D8" s="162">
        <f>D10</f>
        <v>5009.26</v>
      </c>
      <c r="E8" s="83">
        <f t="shared" si="0"/>
        <v>92748.29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87739.03</v>
      </c>
      <c r="D10" s="168">
        <v>5009.26</v>
      </c>
      <c r="E10" s="85">
        <f t="shared" si="0"/>
        <v>92748.29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100994.42</v>
      </c>
      <c r="D16" s="162">
        <f>SUM(D17:D20)</f>
        <v>0</v>
      </c>
      <c r="E16" s="83">
        <f t="shared" si="0"/>
        <v>100994.42</v>
      </c>
    </row>
    <row r="17" spans="1:5" x14ac:dyDescent="0.2">
      <c r="A17" s="77">
        <v>3.1</v>
      </c>
      <c r="B17" s="84" t="s">
        <v>51</v>
      </c>
      <c r="C17" s="167">
        <v>100994.42</v>
      </c>
      <c r="D17" s="168">
        <v>0</v>
      </c>
      <c r="E17" s="85">
        <f t="shared" si="0"/>
        <v>100994.42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8448.69</v>
      </c>
      <c r="D21" s="168">
        <v>905.49</v>
      </c>
      <c r="E21" s="83">
        <f t="shared" si="0"/>
        <v>9354.18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197182.14</v>
      </c>
      <c r="D24" s="92">
        <f>SUM(D7:D8,D21:D23,D16)</f>
        <v>5914.75</v>
      </c>
      <c r="E24" s="93">
        <f t="shared" si="0"/>
        <v>203096.89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197182.14</v>
      </c>
      <c r="D34" s="105">
        <f>D24-D33</f>
        <v>5914.75</v>
      </c>
      <c r="E34" s="93">
        <f t="shared" si="1"/>
        <v>203096.89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18722.669999999998</v>
      </c>
      <c r="D36" s="164">
        <f>D37-D38</f>
        <v>60.1</v>
      </c>
      <c r="E36" s="81">
        <f t="shared" ref="E36:E45" si="2">C36+D36</f>
        <v>18782.769999999997</v>
      </c>
    </row>
    <row r="37" spans="1:5" ht="22.5" x14ac:dyDescent="0.2">
      <c r="A37" s="77">
        <v>17.100000000000001</v>
      </c>
      <c r="B37" s="108" t="s">
        <v>71</v>
      </c>
      <c r="C37" s="167">
        <v>21900.67</v>
      </c>
      <c r="D37" s="168">
        <v>60.1</v>
      </c>
      <c r="E37" s="85">
        <f t="shared" si="2"/>
        <v>21960.769999999997</v>
      </c>
    </row>
    <row r="38" spans="1:5" ht="22.5" x14ac:dyDescent="0.2">
      <c r="A38" s="77">
        <v>17.2</v>
      </c>
      <c r="B38" s="108" t="s">
        <v>72</v>
      </c>
      <c r="C38" s="167">
        <v>3178</v>
      </c>
      <c r="D38" s="168">
        <v>0</v>
      </c>
      <c r="E38" s="85">
        <f t="shared" si="2"/>
        <v>3178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19710.3</v>
      </c>
      <c r="D41" s="180"/>
      <c r="E41" s="83">
        <f t="shared" si="2"/>
        <v>19710.3</v>
      </c>
    </row>
    <row r="42" spans="1:5" x14ac:dyDescent="0.2">
      <c r="A42" s="77">
        <v>21</v>
      </c>
      <c r="B42" s="86" t="s">
        <v>76</v>
      </c>
      <c r="C42" s="173">
        <v>-11754.92</v>
      </c>
      <c r="D42" s="180"/>
      <c r="E42" s="83">
        <f t="shared" si="2"/>
        <v>-11754.92</v>
      </c>
    </row>
    <row r="43" spans="1:5" x14ac:dyDescent="0.2">
      <c r="A43" s="77">
        <v>22</v>
      </c>
      <c r="B43" s="86" t="s">
        <v>77</v>
      </c>
      <c r="C43" s="173">
        <v>3500</v>
      </c>
      <c r="D43" s="180"/>
      <c r="E43" s="83">
        <f t="shared" si="2"/>
        <v>3500</v>
      </c>
    </row>
    <row r="44" spans="1:5" x14ac:dyDescent="0.2">
      <c r="A44" s="87">
        <v>23</v>
      </c>
      <c r="B44" s="88" t="s">
        <v>78</v>
      </c>
      <c r="C44" s="181">
        <v>11322.65</v>
      </c>
      <c r="D44" s="182">
        <v>23605.57</v>
      </c>
      <c r="E44" s="89">
        <f t="shared" si="2"/>
        <v>34928.22</v>
      </c>
    </row>
    <row r="45" spans="1:5" ht="12" thickBot="1" x14ac:dyDescent="0.25">
      <c r="A45" s="90">
        <v>24</v>
      </c>
      <c r="B45" s="104" t="s">
        <v>79</v>
      </c>
      <c r="C45" s="92">
        <f>SUM(C36,C39:C44)</f>
        <v>41500.700000000004</v>
      </c>
      <c r="D45" s="105">
        <f>SUM(D36,D39:D44)</f>
        <v>23665.67</v>
      </c>
      <c r="E45" s="93">
        <f t="shared" si="2"/>
        <v>65166.37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13690.81</v>
      </c>
      <c r="D47" s="180">
        <v>1823.07</v>
      </c>
      <c r="E47" s="109">
        <f t="shared" ref="E47:E54" si="3">C47+D47</f>
        <v>15513.88</v>
      </c>
    </row>
    <row r="48" spans="1:5" x14ac:dyDescent="0.2">
      <c r="A48" s="77">
        <v>26</v>
      </c>
      <c r="B48" s="86" t="s">
        <v>82</v>
      </c>
      <c r="C48" s="173">
        <v>168116.09</v>
      </c>
      <c r="D48" s="180"/>
      <c r="E48" s="110">
        <f t="shared" si="3"/>
        <v>168116.09</v>
      </c>
    </row>
    <row r="49" spans="1:5" x14ac:dyDescent="0.2">
      <c r="A49" s="77">
        <v>27</v>
      </c>
      <c r="B49" s="86" t="s">
        <v>83</v>
      </c>
      <c r="C49" s="173">
        <v>1591.22</v>
      </c>
      <c r="D49" s="180"/>
      <c r="E49" s="110">
        <f t="shared" si="3"/>
        <v>1591.22</v>
      </c>
    </row>
    <row r="50" spans="1:5" x14ac:dyDescent="0.2">
      <c r="A50" s="77">
        <v>28</v>
      </c>
      <c r="B50" s="86" t="s">
        <v>84</v>
      </c>
      <c r="C50" s="173">
        <v>56069.56</v>
      </c>
      <c r="D50" s="180"/>
      <c r="E50" s="110">
        <f t="shared" si="3"/>
        <v>56069.56</v>
      </c>
    </row>
    <row r="51" spans="1:5" x14ac:dyDescent="0.2">
      <c r="A51" s="77">
        <v>29</v>
      </c>
      <c r="B51" s="86" t="s">
        <v>85</v>
      </c>
      <c r="C51" s="173">
        <v>4245.28</v>
      </c>
      <c r="D51" s="180"/>
      <c r="E51" s="110">
        <f t="shared" si="3"/>
        <v>4245.28</v>
      </c>
    </row>
    <row r="52" spans="1:5" x14ac:dyDescent="0.2">
      <c r="A52" s="77">
        <v>30</v>
      </c>
      <c r="B52" s="86" t="s">
        <v>86</v>
      </c>
      <c r="C52" s="173">
        <v>34778.49</v>
      </c>
      <c r="D52" s="180">
        <v>125.33</v>
      </c>
      <c r="E52" s="110">
        <f t="shared" si="3"/>
        <v>34903.82</v>
      </c>
    </row>
    <row r="53" spans="1:5" x14ac:dyDescent="0.2">
      <c r="A53" s="87">
        <v>31</v>
      </c>
      <c r="B53" s="111" t="s">
        <v>87</v>
      </c>
      <c r="C53" s="165">
        <f>SUM(C47:C52)</f>
        <v>278491.45</v>
      </c>
      <c r="D53" s="166">
        <f>SUM(D47:D52)</f>
        <v>1948.3999999999999</v>
      </c>
      <c r="E53" s="112">
        <f t="shared" si="3"/>
        <v>280439.85000000003</v>
      </c>
    </row>
    <row r="54" spans="1:5" ht="12" thickBot="1" x14ac:dyDescent="0.25">
      <c r="A54" s="90">
        <v>32</v>
      </c>
      <c r="B54" s="113" t="s">
        <v>88</v>
      </c>
      <c r="C54" s="114">
        <f>C45-C53</f>
        <v>-236990.75</v>
      </c>
      <c r="D54" s="115">
        <f>D45-D53</f>
        <v>21717.269999999997</v>
      </c>
      <c r="E54" s="116">
        <f t="shared" si="3"/>
        <v>-215273.48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-39808.609999999986</v>
      </c>
      <c r="D56" s="121">
        <f>D34+D54</f>
        <v>27632.019999999997</v>
      </c>
      <c r="E56" s="122">
        <f>C56+D56</f>
        <v>-12176.589999999989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-32037.06</v>
      </c>
      <c r="D58" s="127"/>
      <c r="E58" s="109">
        <f>C58</f>
        <v>-32037.06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0</v>
      </c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-32037.06</v>
      </c>
      <c r="D61" s="132"/>
      <c r="E61" s="133">
        <f>C61</f>
        <v>-32037.06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v>-7772</v>
      </c>
      <c r="D63" s="121">
        <f>D56</f>
        <v>27632.019999999997</v>
      </c>
      <c r="E63" s="122">
        <f>C63+D63</f>
        <v>19860.019999999997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-7772</v>
      </c>
      <c r="D65" s="121">
        <f>D63</f>
        <v>27632.019999999997</v>
      </c>
      <c r="E65" s="122">
        <f>C65+D65</f>
        <v>19860.019999999997</v>
      </c>
    </row>
    <row r="66" spans="1:5" s="141" customFormat="1" ht="12" thickBot="1" x14ac:dyDescent="0.25">
      <c r="A66" s="103">
        <v>41</v>
      </c>
      <c r="B66" s="142" t="s">
        <v>97</v>
      </c>
      <c r="C66" s="143">
        <v>-4500</v>
      </c>
      <c r="D66" s="144"/>
      <c r="E66" s="133">
        <f>C66</f>
        <v>-4500</v>
      </c>
    </row>
    <row r="67" spans="1:5" ht="12" thickBot="1" x14ac:dyDescent="0.25">
      <c r="A67" s="145">
        <v>42</v>
      </c>
      <c r="B67" s="146" t="s">
        <v>98</v>
      </c>
      <c r="C67" s="147">
        <f>C65+C66</f>
        <v>-12272</v>
      </c>
      <c r="D67" s="147">
        <f>D65</f>
        <v>27632.019999999997</v>
      </c>
      <c r="E67" s="148">
        <f>C67+D67</f>
        <v>15360.019999999997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zoomScale="80" zoomScaleNormal="80" zoomScaleSheetLayoutView="90" workbookViewId="0">
      <selection activeCell="C35" sqref="C35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118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0.1593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0.17230000000000001</v>
      </c>
    </row>
    <row r="34" spans="1:3" ht="12" customHeight="1" x14ac:dyDescent="0.2">
      <c r="A34" s="6">
        <v>2</v>
      </c>
      <c r="B34" s="187" t="s">
        <v>109</v>
      </c>
      <c r="C34" s="22">
        <v>0.37459999999999999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2022-07-11T09:34:43Z</cp:lastPrinted>
  <dcterms:created xsi:type="dcterms:W3CDTF">2018-01-24T12:10:23Z</dcterms:created>
  <dcterms:modified xsi:type="dcterms:W3CDTF">2022-07-11T09:35:09Z</dcterms:modified>
</cp:coreProperties>
</file>