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 Natia\Desktop\FRM-ივნისი\"/>
    </mc:Choice>
  </mc:AlternateContent>
  <xr:revisionPtr revIDLastSave="0" documentId="13_ncr:1_{6EB493FE-E19A-4F78-9342-13C2734BEA08}" xr6:coauthVersionLast="45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3" i="9" l="1"/>
  <c r="E13" i="8" l="1"/>
  <c r="D53" i="9" l="1"/>
  <c r="E15" i="8" l="1"/>
  <c r="E17" i="8" l="1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C11" i="8"/>
  <c r="C18" i="8" s="1"/>
  <c r="B2" i="8"/>
  <c r="B1" i="8"/>
  <c r="B2" i="9"/>
  <c r="B1" i="9"/>
  <c r="E66" i="9"/>
  <c r="E64" i="9"/>
  <c r="C61" i="9"/>
  <c r="E60" i="9"/>
  <c r="E59" i="9"/>
  <c r="E58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18" i="8" s="1"/>
  <c r="E53" i="9"/>
  <c r="E33" i="9"/>
  <c r="D24" i="9"/>
  <c r="D34" i="9" s="1"/>
  <c r="D56" i="9" s="1"/>
  <c r="E16" i="9"/>
  <c r="E8" i="9"/>
  <c r="E26" i="8"/>
  <c r="C34" i="8"/>
  <c r="E34" i="8" s="1"/>
  <c r="E28" i="8"/>
  <c r="D63" i="9" l="1"/>
  <c r="D65" i="9" s="1"/>
  <c r="D67" i="9" s="1"/>
  <c r="E24" i="9"/>
  <c r="E34" i="9"/>
  <c r="C54" i="9" l="1"/>
  <c r="C56" i="9" s="1"/>
  <c r="E45" i="9"/>
  <c r="E56" i="9" l="1"/>
  <c r="C63" i="9"/>
  <c r="E54" i="9"/>
  <c r="E63" i="9" l="1"/>
  <c r="C65" i="9"/>
  <c r="E65" i="9" l="1"/>
  <c r="C67" i="9"/>
  <c r="E67" i="9" s="1"/>
</calcChain>
</file>

<file path=xl/sharedStrings.xml><?xml version="1.0" encoding="utf-8"?>
<sst xmlns="http://schemas.openxmlformats.org/spreadsheetml/2006/main" count="134" uniqueCount="120">
  <si>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</si>
  <si>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</si>
  <si>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</si>
  <si>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</si>
  <si>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</si>
  <si>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</si>
  <si>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</si>
  <si>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</si>
  <si>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</si>
  <si>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</si>
  <si>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</si>
  <si>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</si>
  <si>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</si>
  <si>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</si>
  <si>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</si>
  <si>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</si>
  <si>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</si>
  <si>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</si>
  <si>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</si>
  <si>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</si>
  <si>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</si>
  <si>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</si>
  <si>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</si>
  <si>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</si>
  <si>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</si>
  <si>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</si>
  <si>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</si>
  <si>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</si>
  <si>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</si>
  <si>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</si>
  <si>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</si>
  <si>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</si>
  <si>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</si>
  <si>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</si>
  <si>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</si>
  <si>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</si>
  <si>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</si>
  <si>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</si>
  <si>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</si>
  <si>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</si>
  <si>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</si>
  <si>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</si>
  <si>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</si>
  <si>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</si>
  <si>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</si>
  <si>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</si>
  <si>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</si>
  <si>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</si>
  <si>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</si>
  <si>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</si>
  <si>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</si>
  <si>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</si>
  <si>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</si>
  <si>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</si>
  <si>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</si>
  <si>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</si>
  <si>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</si>
  <si>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</si>
  <si>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</si>
  <si>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</si>
  <si>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</si>
  <si>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</si>
  <si>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</si>
  <si>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</si>
  <si>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</si>
  <si>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</si>
  <si>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</si>
  <si>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</si>
  <si>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</si>
  <si>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</si>
  <si>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</si>
  <si>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</si>
  <si>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</si>
  <si>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</si>
  <si>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</si>
  <si>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</si>
  <si>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</si>
  <si>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</si>
  <si>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</si>
  <si>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</si>
  <si>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</si>
  <si>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</si>
  <si>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</si>
  <si>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</si>
  <si>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</si>
  <si>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</si>
  <si>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</si>
  <si>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</si>
  <si>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</si>
  <si>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</si>
  <si>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</si>
  <si>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</si>
  <si>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</si>
  <si>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</si>
  <si>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</si>
  <si>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</si>
  <si>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</si>
  <si>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</si>
  <si>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</si>
  <si>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</si>
  <si>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</si>
  <si>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</si>
  <si>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</si>
  <si>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</si>
  <si>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</si>
  <si>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</si>
  <si>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</si>
  <si>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</si>
  <si>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</si>
  <si>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</si>
  <si>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</si>
  <si>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</si>
  <si>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</si>
  <si>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</si>
  <si>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</si>
  <si>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</si>
  <si>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</si>
  <si>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</si>
  <si>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.</t>
  </si>
  <si>
    <t>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</si>
</sst>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  <sheetName val="Lists"/>
      <sheetName val="Technic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view="pageBreakPreview" zoomScale="90" zoomScaleSheetLayoutView="90" workbookViewId="0">
      <selection activeCell="I28" sqref="I28"/>
    </sheetView>
  </sheetViews>
  <sheetFormatPr defaultColWidth="9.125" defaultRowHeight="12" customHeight="1" x14ac:dyDescent="0.2"/>
  <cols>
    <col min="1" max="1" width="8.25" style="26" customWidth="1"/>
    <col min="2" max="2" width="48.75" style="26" customWidth="1"/>
    <col min="3" max="3" width="14.375" style="26" customWidth="1"/>
    <col min="4" max="4" width="13.625" style="26" bestFit="1" customWidth="1"/>
    <col min="5" max="5" width="16.25" style="26" bestFit="1" customWidth="1"/>
    <col min="6" max="16384" width="9.125" style="26"/>
  </cols>
  <sheetData>
    <row r="1" spans="1:6" ht="12" customHeight="1" x14ac:dyDescent="0.2">
      <c r="A1" s="23" t="s">
        <v>0</v>
      </c>
      <c r="B1" s="24" t="str">
        <f>Info!B1</f>
        <v>სს. მისო "ალფა ექსპრესი"</v>
      </c>
      <c r="C1" s="25"/>
      <c r="D1" s="25"/>
      <c r="E1" s="25"/>
    </row>
    <row r="2" spans="1:6" ht="12" customHeight="1" x14ac:dyDescent="0.2">
      <c r="A2" s="23" t="s">
        <v>1</v>
      </c>
      <c r="B2" s="24" t="str">
        <f>Info!B2</f>
        <v>30.06.2024</v>
      </c>
      <c r="C2" s="25"/>
      <c r="D2" s="25"/>
      <c r="E2" s="25"/>
    </row>
    <row r="3" spans="1:6" ht="12" customHeight="1" x14ac:dyDescent="0.2">
      <c r="A3" s="23"/>
      <c r="B3" s="27"/>
      <c r="C3" s="25"/>
      <c r="D3" s="25"/>
      <c r="E3" s="25"/>
    </row>
    <row r="4" spans="1:6" ht="12" customHeight="1" x14ac:dyDescent="0.2">
      <c r="A4" s="28" t="s">
        <v>2</v>
      </c>
      <c r="B4" s="29" t="s">
        <v>3</v>
      </c>
      <c r="C4" s="23"/>
      <c r="D4" s="23"/>
      <c r="E4" s="30" t="s">
        <v>4</v>
      </c>
    </row>
    <row r="5" spans="1:6" ht="12" customHeight="1" thickBot="1" x14ac:dyDescent="0.25">
      <c r="A5" s="23"/>
      <c r="B5" s="23"/>
      <c r="C5" s="23"/>
      <c r="D5" s="23"/>
      <c r="E5" s="31"/>
    </row>
    <row r="6" spans="1:6" ht="12" customHeight="1" thickBot="1" x14ac:dyDescent="0.25">
      <c r="A6" s="32" t="s">
        <v>5</v>
      </c>
      <c r="B6" s="33" t="s">
        <v>6</v>
      </c>
      <c r="C6" s="34" t="s">
        <v>7</v>
      </c>
      <c r="D6" s="34" t="s">
        <v>8</v>
      </c>
      <c r="E6" s="35" t="s">
        <v>9</v>
      </c>
    </row>
    <row r="7" spans="1:6" ht="12" customHeight="1" x14ac:dyDescent="0.2">
      <c r="A7" s="36">
        <v>1</v>
      </c>
      <c r="B7" s="37" t="s">
        <v>10</v>
      </c>
      <c r="C7" s="184">
        <v>101449</v>
      </c>
      <c r="D7" s="184">
        <v>11320</v>
      </c>
      <c r="E7" s="39">
        <f t="shared" ref="E7:E12" si="0">C7+D7</f>
        <v>112769</v>
      </c>
      <c r="F7" s="40"/>
    </row>
    <row r="8" spans="1:6" ht="12" customHeight="1" x14ac:dyDescent="0.2">
      <c r="A8" s="41">
        <v>2</v>
      </c>
      <c r="B8" s="42" t="s">
        <v>11</v>
      </c>
      <c r="C8" s="185">
        <v>156857</v>
      </c>
      <c r="D8" s="185">
        <v>14074</v>
      </c>
      <c r="E8" s="44">
        <f t="shared" si="0"/>
        <v>170931</v>
      </c>
      <c r="F8" s="40"/>
    </row>
    <row r="9" spans="1:6" ht="12" customHeight="1" x14ac:dyDescent="0.2">
      <c r="A9" s="41">
        <v>3</v>
      </c>
      <c r="B9" s="45" t="s">
        <v>12</v>
      </c>
      <c r="C9" s="185">
        <v>2237984</v>
      </c>
      <c r="D9" s="185">
        <v>0</v>
      </c>
      <c r="E9" s="44">
        <f t="shared" si="0"/>
        <v>2237984</v>
      </c>
      <c r="F9" s="40"/>
    </row>
    <row r="10" spans="1:6" ht="12" customHeight="1" x14ac:dyDescent="0.2">
      <c r="A10" s="41">
        <v>3.1</v>
      </c>
      <c r="B10" s="45" t="s">
        <v>13</v>
      </c>
      <c r="C10" s="186"/>
      <c r="D10" s="186">
        <v>0</v>
      </c>
      <c r="E10" s="46">
        <f t="shared" si="0"/>
        <v>0</v>
      </c>
      <c r="F10" s="40"/>
    </row>
    <row r="11" spans="1:6" ht="12" customHeight="1" x14ac:dyDescent="0.2">
      <c r="A11" s="41">
        <v>3.2</v>
      </c>
      <c r="B11" s="42" t="s">
        <v>14</v>
      </c>
      <c r="C11" s="178">
        <f>C9+C10</f>
        <v>2237984</v>
      </c>
      <c r="D11" s="178">
        <f>D9+D10</f>
        <v>0</v>
      </c>
      <c r="E11" s="44">
        <f t="shared" si="0"/>
        <v>2237984</v>
      </c>
    </row>
    <row r="12" spans="1:6" ht="12" customHeight="1" x14ac:dyDescent="0.2">
      <c r="A12" s="41">
        <v>4</v>
      </c>
      <c r="B12" s="42" t="s">
        <v>15</v>
      </c>
      <c r="C12" s="177"/>
      <c r="D12" s="179">
        <v>0</v>
      </c>
      <c r="E12" s="44">
        <f t="shared" si="0"/>
        <v>0</v>
      </c>
    </row>
    <row r="13" spans="1:6" ht="12" customHeight="1" x14ac:dyDescent="0.2">
      <c r="A13" s="41">
        <v>5</v>
      </c>
      <c r="B13" s="42" t="s">
        <v>16</v>
      </c>
      <c r="C13" s="185">
        <v>108166</v>
      </c>
      <c r="D13" s="43">
        <v>0</v>
      </c>
      <c r="E13" s="44">
        <f>C13+D13</f>
        <v>108166</v>
      </c>
    </row>
    <row r="14" spans="1:6" ht="12" customHeight="1" x14ac:dyDescent="0.2">
      <c r="A14" s="41">
        <v>6</v>
      </c>
      <c r="B14" s="42" t="s">
        <v>17</v>
      </c>
      <c r="C14" s="185">
        <v>0</v>
      </c>
      <c r="D14" s="47"/>
      <c r="E14" s="44">
        <f>C14</f>
        <v>0</v>
      </c>
    </row>
    <row r="15" spans="1:6" ht="12" customHeight="1" x14ac:dyDescent="0.2">
      <c r="A15" s="41">
        <v>7</v>
      </c>
      <c r="B15" s="42" t="s">
        <v>18</v>
      </c>
      <c r="C15" s="185">
        <v>165241</v>
      </c>
      <c r="D15" s="47"/>
      <c r="E15" s="44">
        <f>C15</f>
        <v>165241</v>
      </c>
    </row>
    <row r="16" spans="1:6" ht="12" customHeight="1" x14ac:dyDescent="0.2">
      <c r="A16" s="41">
        <v>8</v>
      </c>
      <c r="B16" s="42" t="s">
        <v>19</v>
      </c>
      <c r="C16" s="185">
        <v>13323</v>
      </c>
      <c r="D16" s="47"/>
      <c r="E16" s="44">
        <f>C16</f>
        <v>13323</v>
      </c>
    </row>
    <row r="17" spans="1:5" ht="12" customHeight="1" x14ac:dyDescent="0.2">
      <c r="A17" s="41">
        <v>9</v>
      </c>
      <c r="B17" s="42" t="s">
        <v>20</v>
      </c>
      <c r="C17" s="185">
        <v>315200</v>
      </c>
      <c r="D17" s="185">
        <v>0</v>
      </c>
      <c r="E17" s="44">
        <f>C17+D17</f>
        <v>315200</v>
      </c>
    </row>
    <row r="18" spans="1:5" ht="12" customHeight="1" thickBot="1" x14ac:dyDescent="0.25">
      <c r="A18" s="36">
        <v>10</v>
      </c>
      <c r="B18" s="48" t="s">
        <v>21</v>
      </c>
      <c r="C18" s="49">
        <f>SUM(C7:C8,C11:C17)</f>
        <v>3098220</v>
      </c>
      <c r="D18" s="49" t="s">
        <v>118</v>
      </c>
      <c r="E18" s="50">
        <f>SUM(E7:E8,E11:E17)</f>
        <v>3123614</v>
      </c>
    </row>
    <row r="19" spans="1:5" ht="12" customHeight="1" thickBot="1" x14ac:dyDescent="0.25">
      <c r="A19" s="32"/>
      <c r="B19" s="33" t="s">
        <v>22</v>
      </c>
      <c r="C19" s="34"/>
      <c r="D19" s="34"/>
      <c r="E19" s="35"/>
    </row>
    <row r="20" spans="1:5" ht="12" customHeight="1" x14ac:dyDescent="0.2">
      <c r="A20" s="36">
        <v>11</v>
      </c>
      <c r="B20" s="37" t="s">
        <v>23</v>
      </c>
      <c r="C20" s="185">
        <v>0</v>
      </c>
      <c r="D20" s="38">
        <v>0</v>
      </c>
      <c r="E20" s="39">
        <v>0</v>
      </c>
    </row>
    <row r="21" spans="1:5" ht="12" customHeight="1" x14ac:dyDescent="0.2">
      <c r="A21" s="41">
        <v>12</v>
      </c>
      <c r="B21" s="42" t="s">
        <v>24</v>
      </c>
      <c r="C21" s="185">
        <v>0</v>
      </c>
      <c r="D21" s="43">
        <v>0</v>
      </c>
      <c r="E21" s="44">
        <f>C21+D21</f>
        <v>0</v>
      </c>
    </row>
    <row r="22" spans="1:5" ht="12" customHeight="1" x14ac:dyDescent="0.2">
      <c r="A22" s="41">
        <v>13</v>
      </c>
      <c r="B22" s="42" t="s">
        <v>25</v>
      </c>
      <c r="C22" s="185">
        <v>0</v>
      </c>
      <c r="D22" s="43">
        <v>0</v>
      </c>
      <c r="E22" s="44">
        <f t="shared" ref="E22:E25" si="1">C22+D22</f>
        <v>0</v>
      </c>
    </row>
    <row r="23" spans="1:5" ht="12" customHeight="1" x14ac:dyDescent="0.2">
      <c r="A23" s="36">
        <v>14</v>
      </c>
      <c r="B23" s="42" t="s">
        <v>26</v>
      </c>
      <c r="C23" s="185"/>
      <c r="D23" s="43">
        <v>0</v>
      </c>
      <c r="E23" s="44">
        <f t="shared" si="1"/>
        <v>0</v>
      </c>
    </row>
    <row r="24" spans="1:5" ht="12" customHeight="1" x14ac:dyDescent="0.2">
      <c r="A24" s="41">
        <v>15</v>
      </c>
      <c r="B24" s="42" t="s">
        <v>27</v>
      </c>
      <c r="C24" s="185">
        <v>55213</v>
      </c>
      <c r="D24" s="43">
        <v>0</v>
      </c>
      <c r="E24" s="44">
        <f t="shared" si="1"/>
        <v>55213</v>
      </c>
    </row>
    <row r="25" spans="1:5" ht="12" customHeight="1" x14ac:dyDescent="0.2">
      <c r="A25" s="41">
        <v>16</v>
      </c>
      <c r="B25" s="42" t="s">
        <v>28</v>
      </c>
      <c r="C25" s="43">
        <v>0</v>
      </c>
      <c r="D25" s="43">
        <v>0</v>
      </c>
      <c r="E25" s="44">
        <f t="shared" si="1"/>
        <v>0</v>
      </c>
    </row>
    <row r="26" spans="1:5" ht="12" customHeight="1" thickBot="1" x14ac:dyDescent="0.25">
      <c r="A26" s="36">
        <v>17</v>
      </c>
      <c r="B26" s="48" t="s">
        <v>29</v>
      </c>
      <c r="C26" s="49">
        <f>SUM(C20:C25)</f>
        <v>55213</v>
      </c>
      <c r="D26" s="49">
        <f>SUM(D20:D25)</f>
        <v>0</v>
      </c>
      <c r="E26" s="50">
        <f t="shared" ref="E26" si="2">C26+D26</f>
        <v>55213</v>
      </c>
    </row>
    <row r="27" spans="1:5" ht="12" customHeight="1" thickBot="1" x14ac:dyDescent="0.25">
      <c r="A27" s="32"/>
      <c r="B27" s="33" t="s">
        <v>30</v>
      </c>
      <c r="C27" s="34"/>
      <c r="D27" s="34"/>
      <c r="E27" s="35"/>
    </row>
    <row r="28" spans="1:5" ht="12" customHeight="1" x14ac:dyDescent="0.2">
      <c r="A28" s="36">
        <v>18</v>
      </c>
      <c r="B28" s="51" t="s">
        <v>31</v>
      </c>
      <c r="C28" s="38">
        <v>3319000</v>
      </c>
      <c r="D28" s="47"/>
      <c r="E28" s="39">
        <f t="shared" ref="E28:E33" si="3">C28</f>
        <v>3319000</v>
      </c>
    </row>
    <row r="29" spans="1:5" ht="12" customHeight="1" x14ac:dyDescent="0.2">
      <c r="A29" s="41">
        <v>19</v>
      </c>
      <c r="B29" s="52" t="s">
        <v>32</v>
      </c>
      <c r="C29" s="43">
        <v>0</v>
      </c>
      <c r="D29" s="47"/>
      <c r="E29" s="44">
        <f t="shared" si="3"/>
        <v>0</v>
      </c>
    </row>
    <row r="30" spans="1:5" ht="12" customHeight="1" x14ac:dyDescent="0.2">
      <c r="A30" s="41">
        <v>20</v>
      </c>
      <c r="B30" s="52" t="s">
        <v>33</v>
      </c>
      <c r="C30" s="43">
        <v>0</v>
      </c>
      <c r="D30" s="47"/>
      <c r="E30" s="44">
        <f t="shared" si="3"/>
        <v>0</v>
      </c>
    </row>
    <row r="31" spans="1:5" ht="12" customHeight="1" x14ac:dyDescent="0.2">
      <c r="A31" s="41">
        <v>21</v>
      </c>
      <c r="B31" s="52" t="s">
        <v>34</v>
      </c>
      <c r="C31" s="43">
        <v>-250599</v>
      </c>
      <c r="D31" s="47"/>
      <c r="E31" s="44">
        <f t="shared" si="3"/>
        <v>-250599</v>
      </c>
    </row>
    <row r="32" spans="1:5" ht="12" customHeight="1" x14ac:dyDescent="0.2">
      <c r="A32" s="41">
        <v>22</v>
      </c>
      <c r="B32" s="52" t="s">
        <v>35</v>
      </c>
      <c r="C32" s="43"/>
      <c r="D32" s="47"/>
      <c r="E32" s="44">
        <f t="shared" si="3"/>
        <v>0</v>
      </c>
    </row>
    <row r="33" spans="1:5" ht="12" customHeight="1" thickBot="1" x14ac:dyDescent="0.25">
      <c r="A33" s="53">
        <v>23</v>
      </c>
      <c r="B33" s="48" t="s">
        <v>36</v>
      </c>
      <c r="C33" s="49">
        <f>SUM(C28:C32)</f>
        <v>3068401</v>
      </c>
      <c r="D33" s="47"/>
      <c r="E33" s="50">
        <f t="shared" si="3"/>
        <v>3068401</v>
      </c>
    </row>
    <row r="34" spans="1:5" ht="12" customHeight="1" thickBot="1" x14ac:dyDescent="0.25">
      <c r="A34" s="54">
        <v>24</v>
      </c>
      <c r="B34" s="55" t="s">
        <v>37</v>
      </c>
      <c r="C34" s="56">
        <f>C26+C33</f>
        <v>3123614</v>
      </c>
      <c r="D34" s="56">
        <f>D26</f>
        <v>0</v>
      </c>
      <c r="E34" s="57">
        <f>C34+D34</f>
        <v>3123614</v>
      </c>
    </row>
    <row r="35" spans="1:5" ht="12" customHeight="1" x14ac:dyDescent="0.2">
      <c r="A35" s="25"/>
      <c r="B35" s="25"/>
      <c r="C35" s="58"/>
      <c r="D35" s="58"/>
      <c r="E35" s="58"/>
    </row>
    <row r="36" spans="1:5" ht="12" customHeight="1" x14ac:dyDescent="0.2">
      <c r="A36" s="25"/>
      <c r="B36" s="25"/>
      <c r="C36" s="25"/>
      <c r="D36" s="25"/>
      <c r="E36" s="25"/>
    </row>
    <row r="37" spans="1:5" ht="12" customHeight="1" x14ac:dyDescent="0.2">
      <c r="A37" s="25"/>
      <c r="B37" s="25"/>
      <c r="C37" s="59"/>
      <c r="D37" s="60"/>
      <c r="E37" s="25"/>
    </row>
    <row r="38" spans="1:5" ht="12" customHeight="1" x14ac:dyDescent="0.2">
      <c r="A38" s="25"/>
      <c r="B38" s="25" t="s">
        <v>106</v>
      </c>
      <c r="C38" s="25"/>
      <c r="D38" s="61"/>
      <c r="E38" s="25"/>
    </row>
    <row r="39" spans="1:5" ht="12" customHeight="1" x14ac:dyDescent="0.2">
      <c r="C39" s="62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50" zoomScale="90" zoomScaleSheetLayoutView="90" workbookViewId="0">
      <selection activeCell="H64" sqref="H64"/>
    </sheetView>
  </sheetViews>
  <sheetFormatPr defaultColWidth="9.125" defaultRowHeight="11.25" x14ac:dyDescent="0.2"/>
  <cols>
    <col min="1" max="1" width="8.125" style="155" bestFit="1" customWidth="1"/>
    <col min="2" max="2" width="48.875" style="155" customWidth="1"/>
    <col min="3" max="4" width="12" style="155" customWidth="1"/>
    <col min="5" max="5" width="12" style="156" customWidth="1"/>
    <col min="6" max="16384" width="9.125" style="65"/>
  </cols>
  <sheetData>
    <row r="1" spans="1:5" x14ac:dyDescent="0.2">
      <c r="A1" s="63" t="s">
        <v>0</v>
      </c>
      <c r="B1" s="24" t="str">
        <f>Info!B1</f>
        <v>სს. მისო "ალფა ექსპრესი"</v>
      </c>
      <c r="C1" s="25"/>
      <c r="D1" s="25"/>
      <c r="E1" s="64"/>
    </row>
    <row r="2" spans="1:5" x14ac:dyDescent="0.2">
      <c r="A2" s="63" t="s">
        <v>1</v>
      </c>
      <c r="B2" s="24" t="str">
        <f>Info!B2</f>
        <v>30.06.2024</v>
      </c>
      <c r="C2" s="25"/>
      <c r="D2" s="25"/>
      <c r="E2" s="64"/>
    </row>
    <row r="3" spans="1:5" x14ac:dyDescent="0.2">
      <c r="A3" s="25"/>
      <c r="B3" s="66"/>
      <c r="C3" s="25"/>
      <c r="D3" s="25"/>
      <c r="E3" s="64"/>
    </row>
    <row r="4" spans="1:5" ht="12" thickBot="1" x14ac:dyDescent="0.25">
      <c r="A4" s="67" t="s">
        <v>38</v>
      </c>
      <c r="B4" s="68" t="s">
        <v>39</v>
      </c>
      <c r="C4" s="25"/>
      <c r="D4" s="25"/>
      <c r="E4" s="69" t="s">
        <v>4</v>
      </c>
    </row>
    <row r="5" spans="1:5" ht="12" thickBot="1" x14ac:dyDescent="0.25">
      <c r="A5" s="70" t="s">
        <v>5</v>
      </c>
      <c r="B5" s="71"/>
      <c r="C5" s="72" t="s">
        <v>7</v>
      </c>
      <c r="D5" s="73" t="s">
        <v>8</v>
      </c>
      <c r="E5" s="74" t="s">
        <v>9</v>
      </c>
    </row>
    <row r="6" spans="1:5" ht="12" thickBot="1" x14ac:dyDescent="0.25">
      <c r="A6" s="75"/>
      <c r="B6" s="76" t="s">
        <v>40</v>
      </c>
      <c r="C6" s="76"/>
      <c r="D6" s="76"/>
      <c r="E6" s="76"/>
    </row>
    <row r="7" spans="1:5" x14ac:dyDescent="0.2">
      <c r="A7" s="77">
        <v>1</v>
      </c>
      <c r="B7" s="78" t="s">
        <v>41</v>
      </c>
      <c r="C7" s="79">
        <v>0</v>
      </c>
      <c r="D7" s="80">
        <v>0</v>
      </c>
      <c r="E7" s="81">
        <f t="shared" ref="E7:E24" si="0">C7+D7</f>
        <v>0</v>
      </c>
    </row>
    <row r="8" spans="1:5" x14ac:dyDescent="0.2">
      <c r="A8" s="77">
        <v>2</v>
      </c>
      <c r="B8" s="82" t="s">
        <v>42</v>
      </c>
      <c r="C8" s="161">
        <f>C10</f>
        <v>85135.93</v>
      </c>
      <c r="D8" s="162">
        <f>D10</f>
        <v>0</v>
      </c>
      <c r="E8" s="83">
        <f t="shared" si="0"/>
        <v>85135.93</v>
      </c>
    </row>
    <row r="9" spans="1:5" x14ac:dyDescent="0.2">
      <c r="A9" s="77">
        <v>2.1</v>
      </c>
      <c r="B9" s="84" t="s">
        <v>43</v>
      </c>
      <c r="C9" s="167"/>
      <c r="D9" s="168"/>
      <c r="E9" s="85">
        <f t="shared" si="0"/>
        <v>0</v>
      </c>
    </row>
    <row r="10" spans="1:5" x14ac:dyDescent="0.2">
      <c r="A10" s="77">
        <v>2.2000000000000002</v>
      </c>
      <c r="B10" s="84" t="s">
        <v>44</v>
      </c>
      <c r="C10" s="167">
        <v>85135.93</v>
      </c>
      <c r="D10" s="168">
        <v>0</v>
      </c>
      <c r="E10" s="85">
        <f t="shared" si="0"/>
        <v>85135.93</v>
      </c>
    </row>
    <row r="11" spans="1:5" x14ac:dyDescent="0.2">
      <c r="A11" s="77">
        <v>2.2999999999999998</v>
      </c>
      <c r="B11" s="84" t="s">
        <v>45</v>
      </c>
      <c r="C11" s="167"/>
      <c r="D11" s="168"/>
      <c r="E11" s="85">
        <f t="shared" si="0"/>
        <v>0</v>
      </c>
    </row>
    <row r="12" spans="1:5" x14ac:dyDescent="0.2">
      <c r="A12" s="77">
        <v>2.4</v>
      </c>
      <c r="B12" s="84" t="s">
        <v>46</v>
      </c>
      <c r="C12" s="167"/>
      <c r="D12" s="168"/>
      <c r="E12" s="85">
        <f t="shared" si="0"/>
        <v>0</v>
      </c>
    </row>
    <row r="13" spans="1:5" x14ac:dyDescent="0.2">
      <c r="A13" s="77">
        <v>2.5</v>
      </c>
      <c r="B13" s="84" t="s">
        <v>47</v>
      </c>
      <c r="C13" s="167"/>
      <c r="D13" s="168"/>
      <c r="E13" s="85">
        <f t="shared" si="0"/>
        <v>0</v>
      </c>
    </row>
    <row r="14" spans="1:5" x14ac:dyDescent="0.2">
      <c r="A14" s="77">
        <v>2.6</v>
      </c>
      <c r="B14" s="84" t="s">
        <v>48</v>
      </c>
      <c r="C14" s="167"/>
      <c r="D14" s="168"/>
      <c r="E14" s="85">
        <f>C14+D14</f>
        <v>0</v>
      </c>
    </row>
    <row r="15" spans="1:5" x14ac:dyDescent="0.2">
      <c r="A15" s="77">
        <v>2.7</v>
      </c>
      <c r="B15" s="84" t="s">
        <v>49</v>
      </c>
      <c r="C15" s="167"/>
      <c r="D15" s="168"/>
      <c r="E15" s="85">
        <f t="shared" si="0"/>
        <v>0</v>
      </c>
    </row>
    <row r="16" spans="1:5" x14ac:dyDescent="0.2">
      <c r="A16" s="77">
        <v>3</v>
      </c>
      <c r="B16" s="82" t="s">
        <v>50</v>
      </c>
      <c r="C16" s="161">
        <f>SUM(C17:C20)</f>
        <v>155396.43</v>
      </c>
      <c r="D16" s="162">
        <f>SUM(D17:D20)</f>
        <v>0</v>
      </c>
      <c r="E16" s="83">
        <f t="shared" si="0"/>
        <v>155396.43</v>
      </c>
    </row>
    <row r="17" spans="1:5" x14ac:dyDescent="0.2">
      <c r="A17" s="77">
        <v>3.1</v>
      </c>
      <c r="B17" s="84" t="s">
        <v>51</v>
      </c>
      <c r="C17" s="167">
        <v>155396.43</v>
      </c>
      <c r="D17" s="168">
        <v>0</v>
      </c>
      <c r="E17" s="85">
        <f t="shared" si="0"/>
        <v>155396.43</v>
      </c>
    </row>
    <row r="18" spans="1:5" x14ac:dyDescent="0.2">
      <c r="A18" s="77">
        <v>3.2</v>
      </c>
      <c r="B18" s="84" t="s">
        <v>52</v>
      </c>
      <c r="C18" s="167"/>
      <c r="D18" s="168"/>
      <c r="E18" s="85">
        <f t="shared" si="0"/>
        <v>0</v>
      </c>
    </row>
    <row r="19" spans="1:5" x14ac:dyDescent="0.2">
      <c r="A19" s="77">
        <v>3.3</v>
      </c>
      <c r="B19" s="84" t="s">
        <v>53</v>
      </c>
      <c r="C19" s="167"/>
      <c r="D19" s="168"/>
      <c r="E19" s="85">
        <f t="shared" si="0"/>
        <v>0</v>
      </c>
    </row>
    <row r="20" spans="1:5" x14ac:dyDescent="0.2">
      <c r="A20" s="77">
        <v>3.4</v>
      </c>
      <c r="B20" s="84" t="s">
        <v>54</v>
      </c>
      <c r="C20" s="167"/>
      <c r="D20" s="168"/>
      <c r="E20" s="85">
        <f t="shared" si="0"/>
        <v>0</v>
      </c>
    </row>
    <row r="21" spans="1:5" ht="22.5" x14ac:dyDescent="0.2">
      <c r="A21" s="77">
        <v>4</v>
      </c>
      <c r="B21" s="86" t="s">
        <v>55</v>
      </c>
      <c r="C21" s="167">
        <v>10370.89</v>
      </c>
      <c r="D21" s="168">
        <v>0</v>
      </c>
      <c r="E21" s="83">
        <f t="shared" si="0"/>
        <v>10370.89</v>
      </c>
    </row>
    <row r="22" spans="1:5" ht="22.5" x14ac:dyDescent="0.2">
      <c r="A22" s="77">
        <v>5</v>
      </c>
      <c r="B22" s="86" t="s">
        <v>56</v>
      </c>
      <c r="C22" s="167">
        <v>0</v>
      </c>
      <c r="D22" s="168">
        <v>0</v>
      </c>
      <c r="E22" s="83">
        <f t="shared" si="0"/>
        <v>0</v>
      </c>
    </row>
    <row r="23" spans="1:5" x14ac:dyDescent="0.2">
      <c r="A23" s="87">
        <v>6</v>
      </c>
      <c r="B23" s="88" t="s">
        <v>57</v>
      </c>
      <c r="C23" s="169"/>
      <c r="D23" s="170"/>
      <c r="E23" s="89">
        <f t="shared" si="0"/>
        <v>0</v>
      </c>
    </row>
    <row r="24" spans="1:5" ht="12" thickBot="1" x14ac:dyDescent="0.25">
      <c r="A24" s="90">
        <v>7</v>
      </c>
      <c r="B24" s="91" t="s">
        <v>58</v>
      </c>
      <c r="C24" s="92">
        <f>SUM(C7:C8,C21:C23,C16)</f>
        <v>250903.25</v>
      </c>
      <c r="D24" s="92">
        <f>SUM(D7:D8,D21:D23,D16)</f>
        <v>0</v>
      </c>
      <c r="E24" s="93">
        <f t="shared" si="0"/>
        <v>250903.25</v>
      </c>
    </row>
    <row r="25" spans="1:5" ht="12" thickBot="1" x14ac:dyDescent="0.25">
      <c r="A25" s="94"/>
      <c r="B25" s="76" t="s">
        <v>59</v>
      </c>
      <c r="C25" s="76"/>
      <c r="D25" s="76"/>
      <c r="E25" s="76"/>
    </row>
    <row r="26" spans="1:5" ht="22.5" x14ac:dyDescent="0.2">
      <c r="A26" s="77">
        <v>8</v>
      </c>
      <c r="B26" s="95" t="s">
        <v>60</v>
      </c>
      <c r="C26" s="171">
        <v>0</v>
      </c>
      <c r="D26" s="172">
        <v>0</v>
      </c>
      <c r="E26" s="81">
        <f t="shared" ref="E26:E34" si="1">C26+D26</f>
        <v>0</v>
      </c>
    </row>
    <row r="27" spans="1:5" x14ac:dyDescent="0.2">
      <c r="A27" s="77">
        <v>9</v>
      </c>
      <c r="B27" s="96" t="s">
        <v>61</v>
      </c>
      <c r="C27" s="173">
        <v>0</v>
      </c>
      <c r="D27" s="180">
        <v>0</v>
      </c>
      <c r="E27" s="83">
        <f t="shared" si="1"/>
        <v>0</v>
      </c>
    </row>
    <row r="28" spans="1:5" x14ac:dyDescent="0.2">
      <c r="A28" s="77">
        <v>10</v>
      </c>
      <c r="B28" s="96" t="s">
        <v>62</v>
      </c>
      <c r="C28" s="173">
        <v>0</v>
      </c>
      <c r="D28" s="180">
        <v>0</v>
      </c>
      <c r="E28" s="83">
        <f t="shared" si="1"/>
        <v>0</v>
      </c>
    </row>
    <row r="29" spans="1:5" x14ac:dyDescent="0.2">
      <c r="A29" s="77">
        <v>11</v>
      </c>
      <c r="B29" s="96" t="s">
        <v>63</v>
      </c>
      <c r="C29" s="173"/>
      <c r="D29" s="180"/>
      <c r="E29" s="83">
        <f t="shared" si="1"/>
        <v>0</v>
      </c>
    </row>
    <row r="30" spans="1:5" x14ac:dyDescent="0.2">
      <c r="A30" s="77">
        <v>12</v>
      </c>
      <c r="B30" s="96" t="s">
        <v>64</v>
      </c>
      <c r="C30" s="173"/>
      <c r="D30" s="180"/>
      <c r="E30" s="83">
        <f t="shared" si="1"/>
        <v>0</v>
      </c>
    </row>
    <row r="31" spans="1:5" x14ac:dyDescent="0.2">
      <c r="A31" s="77">
        <v>13</v>
      </c>
      <c r="B31" s="96" t="s">
        <v>65</v>
      </c>
      <c r="C31" s="173"/>
      <c r="D31" s="180"/>
      <c r="E31" s="83">
        <f t="shared" si="1"/>
        <v>0</v>
      </c>
    </row>
    <row r="32" spans="1:5" x14ac:dyDescent="0.2">
      <c r="A32" s="77">
        <v>14</v>
      </c>
      <c r="B32" s="97" t="s">
        <v>66</v>
      </c>
      <c r="C32" s="173"/>
      <c r="D32" s="180"/>
      <c r="E32" s="83">
        <f t="shared" si="1"/>
        <v>0</v>
      </c>
    </row>
    <row r="33" spans="1:5" ht="12" thickBot="1" x14ac:dyDescent="0.25">
      <c r="A33" s="98">
        <v>15</v>
      </c>
      <c r="B33" s="99" t="s">
        <v>67</v>
      </c>
      <c r="C33" s="100">
        <f>SUM(C26:C32)</f>
        <v>0</v>
      </c>
      <c r="D33" s="101">
        <f>SUM(D26:D32)</f>
        <v>0</v>
      </c>
      <c r="E33" s="102">
        <f t="shared" si="1"/>
        <v>0</v>
      </c>
    </row>
    <row r="34" spans="1:5" ht="12" thickBot="1" x14ac:dyDescent="0.25">
      <c r="A34" s="103">
        <v>16</v>
      </c>
      <c r="B34" s="104" t="s">
        <v>68</v>
      </c>
      <c r="C34" s="92">
        <f>C24-C33</f>
        <v>250903.25</v>
      </c>
      <c r="D34" s="105">
        <f>D24-D33</f>
        <v>0</v>
      </c>
      <c r="E34" s="93">
        <f t="shared" si="1"/>
        <v>250903.25</v>
      </c>
    </row>
    <row r="35" spans="1:5" ht="12" thickBot="1" x14ac:dyDescent="0.25">
      <c r="A35" s="106"/>
      <c r="B35" s="76" t="s">
        <v>69</v>
      </c>
      <c r="C35" s="76"/>
      <c r="D35" s="76"/>
      <c r="E35" s="76"/>
    </row>
    <row r="36" spans="1:5" x14ac:dyDescent="0.2">
      <c r="A36" s="90">
        <v>17</v>
      </c>
      <c r="B36" s="107" t="s">
        <v>70</v>
      </c>
      <c r="C36" s="163">
        <f>C37-C38</f>
        <v>21077.69</v>
      </c>
      <c r="D36" s="164">
        <f>D37-D38</f>
        <v>-8.56</v>
      </c>
      <c r="E36" s="81">
        <f t="shared" ref="E36:E45" si="2">C36+D36</f>
        <v>21069.129999999997</v>
      </c>
    </row>
    <row r="37" spans="1:5" ht="22.5" x14ac:dyDescent="0.2">
      <c r="A37" s="77">
        <v>17.100000000000001</v>
      </c>
      <c r="B37" s="108" t="s">
        <v>71</v>
      </c>
      <c r="C37" s="167">
        <v>24302.69</v>
      </c>
      <c r="D37" s="168">
        <v>0</v>
      </c>
      <c r="E37" s="85">
        <f t="shared" si="2"/>
        <v>24302.69</v>
      </c>
    </row>
    <row r="38" spans="1:5" ht="22.5" x14ac:dyDescent="0.2">
      <c r="A38" s="77">
        <v>17.2</v>
      </c>
      <c r="B38" s="108" t="s">
        <v>72</v>
      </c>
      <c r="C38" s="167">
        <v>3225</v>
      </c>
      <c r="D38" s="168">
        <v>8.56</v>
      </c>
      <c r="E38" s="85">
        <f t="shared" si="2"/>
        <v>3233.56</v>
      </c>
    </row>
    <row r="39" spans="1:5" x14ac:dyDescent="0.2">
      <c r="A39" s="77">
        <v>18</v>
      </c>
      <c r="B39" s="86" t="s">
        <v>73</v>
      </c>
      <c r="C39" s="173">
        <v>0</v>
      </c>
      <c r="D39" s="180">
        <v>0</v>
      </c>
      <c r="E39" s="83">
        <f t="shared" si="2"/>
        <v>0</v>
      </c>
    </row>
    <row r="40" spans="1:5" x14ac:dyDescent="0.2">
      <c r="A40" s="77">
        <v>19</v>
      </c>
      <c r="B40" s="86" t="s">
        <v>74</v>
      </c>
      <c r="C40" s="173"/>
      <c r="D40" s="180"/>
      <c r="E40" s="83">
        <f t="shared" si="2"/>
        <v>0</v>
      </c>
    </row>
    <row r="41" spans="1:5" x14ac:dyDescent="0.2">
      <c r="A41" s="77">
        <v>20</v>
      </c>
      <c r="B41" s="86" t="s">
        <v>75</v>
      </c>
      <c r="C41" s="173">
        <v>36471.03</v>
      </c>
      <c r="D41" s="180"/>
      <c r="E41" s="83">
        <f t="shared" si="2"/>
        <v>36471.03</v>
      </c>
    </row>
    <row r="42" spans="1:5" x14ac:dyDescent="0.2">
      <c r="A42" s="77">
        <v>21</v>
      </c>
      <c r="B42" s="86" t="s">
        <v>76</v>
      </c>
      <c r="C42" s="173">
        <v>5275.69</v>
      </c>
      <c r="D42" s="180"/>
      <c r="E42" s="83">
        <f t="shared" si="2"/>
        <v>5275.69</v>
      </c>
    </row>
    <row r="43" spans="1:5" x14ac:dyDescent="0.2">
      <c r="A43" s="77">
        <v>22</v>
      </c>
      <c r="B43" s="86" t="s">
        <v>77</v>
      </c>
      <c r="C43" s="173">
        <v>1271.19</v>
      </c>
      <c r="D43" s="180"/>
      <c r="E43" s="83">
        <f t="shared" si="2"/>
        <v>1271.19</v>
      </c>
    </row>
    <row r="44" spans="1:5" x14ac:dyDescent="0.2">
      <c r="A44" s="87">
        <v>23</v>
      </c>
      <c r="B44" s="88" t="s">
        <v>78</v>
      </c>
      <c r="C44" s="181">
        <v>10594.51</v>
      </c>
      <c r="D44" s="182">
        <v>5818.84</v>
      </c>
      <c r="E44" s="89">
        <f t="shared" si="2"/>
        <v>16413.349999999999</v>
      </c>
    </row>
    <row r="45" spans="1:5" ht="12" thickBot="1" x14ac:dyDescent="0.25">
      <c r="A45" s="90">
        <v>24</v>
      </c>
      <c r="B45" s="104" t="s">
        <v>79</v>
      </c>
      <c r="C45" s="105">
        <f>SUM(C36,C39:C44)</f>
        <v>74690.11</v>
      </c>
      <c r="D45" s="105">
        <f>SUM(D36,D39:D44)</f>
        <v>5810.28</v>
      </c>
      <c r="E45" s="93">
        <f t="shared" si="2"/>
        <v>80500.39</v>
      </c>
    </row>
    <row r="46" spans="1:5" ht="12" thickBot="1" x14ac:dyDescent="0.25">
      <c r="A46" s="94"/>
      <c r="B46" s="76" t="s">
        <v>80</v>
      </c>
      <c r="C46" s="76"/>
      <c r="D46" s="76"/>
      <c r="E46" s="76"/>
    </row>
    <row r="47" spans="1:5" x14ac:dyDescent="0.2">
      <c r="A47" s="77">
        <v>25</v>
      </c>
      <c r="B47" s="78" t="s">
        <v>81</v>
      </c>
      <c r="C47" s="173">
        <v>16937.41</v>
      </c>
      <c r="D47" s="180">
        <v>0</v>
      </c>
      <c r="E47" s="109">
        <f t="shared" ref="E47:E54" si="3">C47+D47</f>
        <v>16937.41</v>
      </c>
    </row>
    <row r="48" spans="1:5" x14ac:dyDescent="0.2">
      <c r="A48" s="77">
        <v>26</v>
      </c>
      <c r="B48" s="86" t="s">
        <v>82</v>
      </c>
      <c r="C48" s="173">
        <v>226016.62</v>
      </c>
      <c r="D48" s="180"/>
      <c r="E48" s="110">
        <f t="shared" si="3"/>
        <v>226016.62</v>
      </c>
    </row>
    <row r="49" spans="1:5" x14ac:dyDescent="0.2">
      <c r="A49" s="77">
        <v>27</v>
      </c>
      <c r="B49" s="86" t="s">
        <v>83</v>
      </c>
      <c r="C49" s="173">
        <v>60</v>
      </c>
      <c r="D49" s="180"/>
      <c r="E49" s="110">
        <f t="shared" si="3"/>
        <v>60</v>
      </c>
    </row>
    <row r="50" spans="1:5" x14ac:dyDescent="0.2">
      <c r="A50" s="77">
        <v>28</v>
      </c>
      <c r="B50" s="86" t="s">
        <v>84</v>
      </c>
      <c r="C50" s="173">
        <v>55082.559999999998</v>
      </c>
      <c r="D50" s="180"/>
      <c r="E50" s="110">
        <f t="shared" si="3"/>
        <v>55082.559999999998</v>
      </c>
    </row>
    <row r="51" spans="1:5" x14ac:dyDescent="0.2">
      <c r="A51" s="77">
        <v>29</v>
      </c>
      <c r="B51" s="86" t="s">
        <v>85</v>
      </c>
      <c r="C51" s="173">
        <v>4353.6000000000004</v>
      </c>
      <c r="D51" s="180"/>
      <c r="E51" s="110">
        <f t="shared" si="3"/>
        <v>4353.6000000000004</v>
      </c>
    </row>
    <row r="52" spans="1:5" x14ac:dyDescent="0.2">
      <c r="A52" s="77">
        <v>30</v>
      </c>
      <c r="B52" s="86" t="s">
        <v>86</v>
      </c>
      <c r="C52" s="173">
        <v>37005.99</v>
      </c>
      <c r="D52" s="180">
        <v>231.91</v>
      </c>
      <c r="E52" s="110">
        <f t="shared" si="3"/>
        <v>37237.9</v>
      </c>
    </row>
    <row r="53" spans="1:5" x14ac:dyDescent="0.2">
      <c r="A53" s="87">
        <v>31</v>
      </c>
      <c r="B53" s="111" t="s">
        <v>87</v>
      </c>
      <c r="C53" s="165">
        <f>SUM(C47:C52)</f>
        <v>339456.17999999993</v>
      </c>
      <c r="D53" s="166">
        <f>SUM(D47:D52)</f>
        <v>231.91</v>
      </c>
      <c r="E53" s="112">
        <f t="shared" si="3"/>
        <v>339688.08999999991</v>
      </c>
    </row>
    <row r="54" spans="1:5" ht="12" thickBot="1" x14ac:dyDescent="0.25">
      <c r="A54" s="90">
        <v>32</v>
      </c>
      <c r="B54" s="113" t="s">
        <v>88</v>
      </c>
      <c r="C54" s="114">
        <f>C45-C53</f>
        <v>-264766.06999999995</v>
      </c>
      <c r="D54" s="115">
        <f>D45-D53</f>
        <v>5578.37</v>
      </c>
      <c r="E54" s="116">
        <f t="shared" si="3"/>
        <v>-259187.69999999995</v>
      </c>
    </row>
    <row r="55" spans="1:5" ht="12" thickBot="1" x14ac:dyDescent="0.25">
      <c r="A55" s="117"/>
      <c r="B55" s="117"/>
      <c r="C55" s="118"/>
      <c r="D55" s="118"/>
      <c r="E55" s="118"/>
    </row>
    <row r="56" spans="1:5" ht="12" thickBot="1" x14ac:dyDescent="0.25">
      <c r="A56" s="77">
        <v>33</v>
      </c>
      <c r="B56" s="119" t="s">
        <v>89</v>
      </c>
      <c r="C56" s="120">
        <f>C34+C54</f>
        <v>-13862.819999999949</v>
      </c>
      <c r="D56" s="121">
        <f>D34+D54</f>
        <v>5578.37</v>
      </c>
      <c r="E56" s="122">
        <f>C56+D56</f>
        <v>-8284.4499999999498</v>
      </c>
    </row>
    <row r="57" spans="1:5" ht="12" thickBot="1" x14ac:dyDescent="0.25">
      <c r="A57" s="123"/>
      <c r="B57" s="124"/>
      <c r="C57" s="125"/>
      <c r="D57" s="126"/>
      <c r="E57" s="118"/>
    </row>
    <row r="58" spans="1:5" x14ac:dyDescent="0.2">
      <c r="A58" s="77">
        <v>34</v>
      </c>
      <c r="B58" s="78" t="s">
        <v>90</v>
      </c>
      <c r="C58" s="183">
        <v>-10967.78</v>
      </c>
      <c r="D58" s="127"/>
      <c r="E58" s="109">
        <f>C58</f>
        <v>-10967.78</v>
      </c>
    </row>
    <row r="59" spans="1:5" ht="22.5" x14ac:dyDescent="0.2">
      <c r="A59" s="77">
        <v>35</v>
      </c>
      <c r="B59" s="86" t="s">
        <v>91</v>
      </c>
      <c r="C59" s="174"/>
      <c r="D59" s="128"/>
      <c r="E59" s="110">
        <f>C59</f>
        <v>0</v>
      </c>
    </row>
    <row r="60" spans="1:5" x14ac:dyDescent="0.2">
      <c r="A60" s="87">
        <v>36</v>
      </c>
      <c r="B60" s="88" t="s">
        <v>92</v>
      </c>
      <c r="C60" s="175"/>
      <c r="D60" s="129"/>
      <c r="E60" s="112">
        <f>C60</f>
        <v>0</v>
      </c>
    </row>
    <row r="61" spans="1:5" ht="12" thickBot="1" x14ac:dyDescent="0.25">
      <c r="A61" s="130">
        <v>37</v>
      </c>
      <c r="B61" s="104" t="s">
        <v>93</v>
      </c>
      <c r="C61" s="131">
        <f>SUM(C58:C60)</f>
        <v>-10967.78</v>
      </c>
      <c r="D61" s="132"/>
      <c r="E61" s="133">
        <f>C61</f>
        <v>-10967.78</v>
      </c>
    </row>
    <row r="62" spans="1:5" ht="12" thickBot="1" x14ac:dyDescent="0.25">
      <c r="A62" s="134"/>
      <c r="B62" s="135"/>
      <c r="C62" s="136"/>
      <c r="D62" s="136"/>
      <c r="E62" s="137"/>
    </row>
    <row r="63" spans="1:5" ht="23.25" thickBot="1" x14ac:dyDescent="0.25">
      <c r="A63" s="103">
        <v>38</v>
      </c>
      <c r="B63" s="138" t="s">
        <v>94</v>
      </c>
      <c r="C63" s="120">
        <f>C56-C61</f>
        <v>-2895.0399999999481</v>
      </c>
      <c r="D63" s="121">
        <f>D56</f>
        <v>5578.37</v>
      </c>
      <c r="E63" s="122">
        <f>C63+D63</f>
        <v>2683.3300000000518</v>
      </c>
    </row>
    <row r="64" spans="1:5" s="141" customFormat="1" ht="12" thickBot="1" x14ac:dyDescent="0.25">
      <c r="A64" s="103">
        <v>39</v>
      </c>
      <c r="B64" s="139" t="s">
        <v>95</v>
      </c>
      <c r="C64" s="176"/>
      <c r="D64" s="140"/>
      <c r="E64" s="137">
        <f>C64</f>
        <v>0</v>
      </c>
    </row>
    <row r="65" spans="1:5" ht="12" thickBot="1" x14ac:dyDescent="0.25">
      <c r="A65" s="103">
        <v>40</v>
      </c>
      <c r="B65" s="119" t="s">
        <v>96</v>
      </c>
      <c r="C65" s="120">
        <f>C63-C64</f>
        <v>-2895.0399999999481</v>
      </c>
      <c r="D65" s="121">
        <f>D63</f>
        <v>5578.37</v>
      </c>
      <c r="E65" s="122">
        <f>C65+D65</f>
        <v>2683.3300000000518</v>
      </c>
    </row>
    <row r="66" spans="1:5" s="141" customFormat="1" ht="12" thickBot="1" x14ac:dyDescent="0.25">
      <c r="A66" s="103">
        <v>41</v>
      </c>
      <c r="B66" s="142" t="s">
        <v>97</v>
      </c>
      <c r="C66" s="143"/>
      <c r="D66" s="144"/>
      <c r="E66" s="133">
        <f>C66</f>
        <v>0</v>
      </c>
    </row>
    <row r="67" spans="1:5" ht="12" thickBot="1" x14ac:dyDescent="0.25">
      <c r="A67" s="145">
        <v>42</v>
      </c>
      <c r="B67" s="146" t="s">
        <v>98</v>
      </c>
      <c r="C67" s="147">
        <f>C65+C66</f>
        <v>-2895.0399999999481</v>
      </c>
      <c r="D67" s="147">
        <f>D65</f>
        <v>5578.37</v>
      </c>
      <c r="E67" s="148">
        <f>C67+D67</f>
        <v>2683.3300000000518</v>
      </c>
    </row>
    <row r="68" spans="1:5" ht="12" thickTop="1" x14ac:dyDescent="0.2">
      <c r="A68" s="149"/>
      <c r="B68" s="25"/>
      <c r="C68" s="150"/>
      <c r="D68" s="150"/>
      <c r="E68" s="151"/>
    </row>
    <row r="69" spans="1:5" x14ac:dyDescent="0.2">
      <c r="A69" s="152"/>
      <c r="B69" s="26" t="s">
        <v>106</v>
      </c>
      <c r="C69" s="153"/>
      <c r="D69" s="153"/>
      <c r="E69" s="154"/>
    </row>
    <row r="70" spans="1:5" x14ac:dyDescent="0.2">
      <c r="A70" s="152"/>
      <c r="B70" s="26"/>
      <c r="C70" s="153"/>
      <c r="D70" s="153"/>
      <c r="E70" s="154"/>
    </row>
    <row r="71" spans="1:5" x14ac:dyDescent="0.2">
      <c r="A71" s="152"/>
      <c r="B71" s="26"/>
      <c r="C71" s="153"/>
      <c r="D71" s="153"/>
      <c r="E71" s="154"/>
    </row>
    <row r="72" spans="1:5" x14ac:dyDescent="0.2">
      <c r="A72" s="26"/>
      <c r="B72" s="153"/>
      <c r="C72" s="153"/>
      <c r="D72" s="153"/>
      <c r="E72" s="154"/>
    </row>
    <row r="73" spans="1:5" x14ac:dyDescent="0.2">
      <c r="A73" s="26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  <ignoredErrors>
    <ignoredError sqref="C45:D4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2"/>
  <sheetViews>
    <sheetView zoomScale="80" zoomScaleNormal="80" zoomScaleSheetLayoutView="90" workbookViewId="0">
      <selection activeCell="I28" sqref="I28"/>
    </sheetView>
  </sheetViews>
  <sheetFormatPr defaultColWidth="9.125" defaultRowHeight="12" customHeight="1" x14ac:dyDescent="0.2"/>
  <cols>
    <col min="1" max="1" width="9.125" style="158"/>
    <col min="2" max="2" width="66.375" style="158" customWidth="1"/>
    <col min="3" max="3" width="25.875" style="158" customWidth="1"/>
    <col min="4" max="16384" width="9.125" style="158"/>
  </cols>
  <sheetData>
    <row r="1" spans="1:3" ht="12" customHeight="1" x14ac:dyDescent="0.2">
      <c r="A1" s="27" t="s">
        <v>0</v>
      </c>
      <c r="B1" s="157" t="s">
        <v>114</v>
      </c>
      <c r="C1" s="1"/>
    </row>
    <row r="2" spans="1:3" ht="12" customHeight="1" x14ac:dyDescent="0.2">
      <c r="A2" s="27" t="s">
        <v>1</v>
      </c>
      <c r="B2" s="159" t="s">
        <v>119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8" t="s">
        <v>99</v>
      </c>
      <c r="B4" s="189"/>
      <c r="C4" s="190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1.25" customHeight="1" x14ac:dyDescent="0.3">
      <c r="A6" s="6">
        <v>2</v>
      </c>
      <c r="B6" s="20" t="s">
        <v>109</v>
      </c>
      <c r="C6" s="20" t="s">
        <v>110</v>
      </c>
    </row>
    <row r="7" spans="1:3" ht="36.75" customHeight="1" x14ac:dyDescent="0.3">
      <c r="A7" s="6">
        <v>3</v>
      </c>
      <c r="B7" s="20" t="s">
        <v>115</v>
      </c>
      <c r="C7" s="20" t="s">
        <v>111</v>
      </c>
    </row>
    <row r="8" spans="1:3" ht="15" x14ac:dyDescent="0.3">
      <c r="A8" s="6"/>
      <c r="B8" s="20"/>
      <c r="C8" s="20"/>
    </row>
    <row r="9" spans="1:3" ht="15" x14ac:dyDescent="0.3">
      <c r="A9" s="6"/>
      <c r="B9" s="20"/>
      <c r="C9" s="20"/>
    </row>
    <row r="10" spans="1:3" ht="12" customHeight="1" x14ac:dyDescent="0.2">
      <c r="A10" s="12"/>
      <c r="B10" s="15"/>
      <c r="C10" s="19"/>
    </row>
    <row r="11" spans="1:3" ht="12" customHeight="1" x14ac:dyDescent="0.2">
      <c r="A11" s="191" t="s">
        <v>100</v>
      </c>
      <c r="B11" s="192"/>
      <c r="C11" s="193"/>
    </row>
    <row r="12" spans="1:3" ht="15" x14ac:dyDescent="0.3">
      <c r="A12" s="6">
        <v>1</v>
      </c>
      <c r="B12" s="21" t="s">
        <v>112</v>
      </c>
      <c r="C12" s="21" t="s">
        <v>113</v>
      </c>
    </row>
    <row r="13" spans="1:3" ht="12" customHeight="1" x14ac:dyDescent="0.2">
      <c r="A13" s="6">
        <v>2</v>
      </c>
      <c r="B13" s="198"/>
      <c r="C13" s="199"/>
    </row>
    <row r="14" spans="1:3" ht="12" customHeight="1" x14ac:dyDescent="0.2">
      <c r="A14" s="6">
        <v>3</v>
      </c>
      <c r="B14" s="198"/>
      <c r="C14" s="199"/>
    </row>
    <row r="15" spans="1:3" ht="12" customHeight="1" x14ac:dyDescent="0.2">
      <c r="A15" s="6">
        <v>4</v>
      </c>
      <c r="B15" s="198"/>
      <c r="C15" s="199"/>
    </row>
    <row r="16" spans="1:3" ht="12" customHeight="1" x14ac:dyDescent="0.2">
      <c r="A16" s="6">
        <v>5</v>
      </c>
      <c r="B16" s="198"/>
      <c r="C16" s="199"/>
    </row>
    <row r="17" spans="1:4" ht="12" customHeight="1" x14ac:dyDescent="0.2">
      <c r="A17" s="12"/>
      <c r="B17" s="15"/>
      <c r="C17" s="19"/>
    </row>
    <row r="18" spans="1:4" ht="12" customHeight="1" x14ac:dyDescent="0.2">
      <c r="A18" s="195" t="s">
        <v>103</v>
      </c>
      <c r="B18" s="196"/>
      <c r="C18" s="197"/>
    </row>
    <row r="19" spans="1:4" ht="12" customHeight="1" x14ac:dyDescent="0.2">
      <c r="A19" s="6"/>
      <c r="B19" s="8" t="s">
        <v>104</v>
      </c>
      <c r="C19" s="16" t="s">
        <v>105</v>
      </c>
    </row>
    <row r="20" spans="1:4" ht="15" customHeight="1" x14ac:dyDescent="0.2">
      <c r="A20" s="6">
        <v>1</v>
      </c>
      <c r="B20" s="187" t="s">
        <v>116</v>
      </c>
      <c r="C20" s="22">
        <v>0.15340000000000001</v>
      </c>
    </row>
    <row r="21" spans="1:4" ht="12" customHeight="1" x14ac:dyDescent="0.2">
      <c r="A21" s="6">
        <v>2</v>
      </c>
      <c r="B21" s="7"/>
      <c r="C21" s="17"/>
    </row>
    <row r="22" spans="1:4" ht="12" customHeight="1" x14ac:dyDescent="0.2">
      <c r="A22" s="6">
        <v>3</v>
      </c>
      <c r="B22" s="7"/>
      <c r="C22" s="17"/>
    </row>
    <row r="23" spans="1:4" ht="12" customHeight="1" x14ac:dyDescent="0.2">
      <c r="A23" s="6">
        <v>4</v>
      </c>
      <c r="B23" s="7"/>
      <c r="C23" s="17"/>
    </row>
    <row r="24" spans="1:4" ht="12" customHeight="1" x14ac:dyDescent="0.2">
      <c r="A24" s="6">
        <v>5</v>
      </c>
      <c r="B24" s="7"/>
      <c r="C24" s="17"/>
    </row>
    <row r="25" spans="1:4" ht="12" customHeight="1" x14ac:dyDescent="0.2">
      <c r="A25" s="6">
        <v>6</v>
      </c>
      <c r="B25" s="7"/>
      <c r="C25" s="17"/>
    </row>
    <row r="26" spans="1:4" ht="12" customHeight="1" x14ac:dyDescent="0.2">
      <c r="A26" s="6">
        <v>7</v>
      </c>
      <c r="B26" s="7"/>
      <c r="C26" s="17"/>
    </row>
    <row r="27" spans="1:4" ht="12" customHeight="1" x14ac:dyDescent="0.2">
      <c r="A27" s="6">
        <v>8</v>
      </c>
      <c r="B27" s="7"/>
      <c r="C27" s="17"/>
    </row>
    <row r="28" spans="1:4" ht="12" customHeight="1" x14ac:dyDescent="0.2">
      <c r="A28" s="6">
        <v>9</v>
      </c>
      <c r="B28" s="7"/>
      <c r="C28" s="17"/>
    </row>
    <row r="29" spans="1:4" ht="12" customHeight="1" x14ac:dyDescent="0.2">
      <c r="A29" s="6">
        <v>10</v>
      </c>
      <c r="B29" s="7"/>
      <c r="C29" s="17"/>
    </row>
    <row r="30" spans="1:4" ht="12" customHeight="1" x14ac:dyDescent="0.2">
      <c r="A30" s="12"/>
      <c r="B30" s="13"/>
      <c r="C30" s="14"/>
      <c r="D30" s="160"/>
    </row>
    <row r="31" spans="1:4" ht="12" customHeight="1" x14ac:dyDescent="0.2">
      <c r="A31" s="195" t="s">
        <v>102</v>
      </c>
      <c r="B31" s="196"/>
      <c r="C31" s="196"/>
      <c r="D31" s="160"/>
    </row>
    <row r="32" spans="1:4" ht="12" customHeight="1" x14ac:dyDescent="0.2">
      <c r="A32" s="6"/>
      <c r="B32" s="8" t="s">
        <v>104</v>
      </c>
      <c r="C32" s="16" t="s">
        <v>105</v>
      </c>
    </row>
    <row r="33" spans="1:3" ht="12" customHeight="1" x14ac:dyDescent="0.2">
      <c r="A33" s="6">
        <v>1</v>
      </c>
      <c r="B33" s="187" t="s">
        <v>117</v>
      </c>
      <c r="C33" s="22">
        <v>0.16589999999999999</v>
      </c>
    </row>
    <row r="34" spans="1:3" ht="12" customHeight="1" x14ac:dyDescent="0.2">
      <c r="A34" s="6">
        <v>2</v>
      </c>
      <c r="B34" s="187" t="s">
        <v>109</v>
      </c>
      <c r="C34" s="22">
        <v>0.39800000000000002</v>
      </c>
    </row>
    <row r="35" spans="1:3" ht="12" customHeight="1" x14ac:dyDescent="0.2">
      <c r="A35" s="6">
        <v>3</v>
      </c>
      <c r="B35" s="8"/>
      <c r="C35" s="16"/>
    </row>
    <row r="36" spans="1:3" ht="12" customHeight="1" x14ac:dyDescent="0.2">
      <c r="A36" s="6">
        <v>4</v>
      </c>
      <c r="B36" s="8"/>
      <c r="C36" s="16"/>
    </row>
    <row r="37" spans="1:3" ht="12" customHeight="1" x14ac:dyDescent="0.2">
      <c r="A37" s="6">
        <v>5</v>
      </c>
      <c r="B37" s="8"/>
      <c r="C37" s="16"/>
    </row>
    <row r="38" spans="1:3" ht="12" customHeight="1" x14ac:dyDescent="0.2">
      <c r="A38" s="6">
        <v>6</v>
      </c>
      <c r="B38" s="8"/>
      <c r="C38" s="16"/>
    </row>
    <row r="39" spans="1:3" ht="12" customHeight="1" x14ac:dyDescent="0.2">
      <c r="A39" s="6">
        <v>7</v>
      </c>
      <c r="B39" s="8"/>
      <c r="C39" s="16"/>
    </row>
    <row r="40" spans="1:3" ht="12" customHeight="1" x14ac:dyDescent="0.2">
      <c r="A40" s="6">
        <v>8</v>
      </c>
      <c r="B40" s="7"/>
      <c r="C40" s="17"/>
    </row>
    <row r="41" spans="1:3" ht="12" customHeight="1" x14ac:dyDescent="0.2">
      <c r="A41" s="6">
        <v>9</v>
      </c>
      <c r="B41" s="7"/>
      <c r="C41" s="17"/>
    </row>
    <row r="42" spans="1:3" ht="12" customHeight="1" thickBot="1" x14ac:dyDescent="0.25">
      <c r="A42" s="9">
        <v>10</v>
      </c>
      <c r="B42" s="10"/>
      <c r="C42" s="18"/>
    </row>
    <row r="43" spans="1:3" ht="12" customHeight="1" x14ac:dyDescent="0.2">
      <c r="A43" s="11"/>
      <c r="B43" s="11"/>
      <c r="C43" s="11"/>
    </row>
    <row r="44" spans="1:3" ht="12" customHeight="1" x14ac:dyDescent="0.2">
      <c r="A44" s="11"/>
      <c r="B44" s="194" t="s">
        <v>106</v>
      </c>
      <c r="C44" s="194"/>
    </row>
    <row r="45" spans="1:3" ht="12" customHeight="1" x14ac:dyDescent="0.2">
      <c r="A45" s="11"/>
      <c r="B45" s="11"/>
      <c r="C45" s="11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</cp:lastModifiedBy>
  <cp:lastPrinted>2024-01-09T11:56:51Z</cp:lastPrinted>
  <dcterms:created xsi:type="dcterms:W3CDTF">2018-01-24T12:10:23Z</dcterms:created>
  <dcterms:modified xsi:type="dcterms:W3CDTF">2024-07-05T10:04:27Z</dcterms:modified>
</cp:coreProperties>
</file>