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"/>
    </mc:Choice>
  </mc:AlternateContent>
  <xr:revisionPtr revIDLastSave="0" documentId="13_ncr:1_{C5D03A6A-0524-46E8-AACA-F7C3E0CEDBF9}" xr6:coauthVersionLast="45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3" i="9" l="1"/>
  <c r="E13" i="8" l="1"/>
  <c r="D53" i="9" l="1"/>
  <c r="E15" i="8" l="1"/>
  <c r="E17" i="8" l="1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26" i="8"/>
  <c r="C34" i="8"/>
  <c r="E34" i="8" s="1"/>
  <c r="E28" i="8"/>
  <c r="D63" i="9" l="1"/>
  <c r="D65" i="9" s="1"/>
  <c r="D67" i="9" s="1"/>
  <c r="E24" i="9"/>
  <c r="E34" i="9"/>
  <c r="C54" i="9" l="1"/>
  <c r="C56" i="9" s="1"/>
  <c r="E45" i="9"/>
  <c r="E56" i="9" l="1"/>
  <c r="C63" i="9"/>
  <c r="E54" i="9"/>
  <c r="E63" i="9" l="1"/>
  <c r="C65" i="9"/>
  <c r="E65" i="9" l="1"/>
  <c r="C67" i="9"/>
  <c r="E67" i="9" s="1"/>
</calcChain>
</file>

<file path=xl/sharedStrings.xml><?xml version="1.0" encoding="utf-8"?>
<sst xmlns="http://schemas.openxmlformats.org/spreadsheetml/2006/main" count="134" uniqueCount="120">
  <si>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</si>
  <si>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</si>
  <si>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</si>
  <si>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</si>
  <si>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</si>
  <si>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</si>
  <si>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</si>
  <si>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</si>
  <si>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</si>
  <si>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</si>
  <si>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</si>
  <si>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</si>
  <si>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</si>
  <si>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</si>
  <si>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</si>
  <si>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</si>
  <si>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</si>
  <si>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</si>
  <si>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</si>
  <si>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</si>
  <si>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</si>
  <si>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</si>
  <si>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</si>
  <si>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</si>
  <si>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</si>
  <si>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</si>
  <si>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</si>
  <si>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</si>
  <si>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</si>
  <si>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</si>
  <si>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</si>
  <si>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</si>
  <si>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</si>
  <si>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</si>
  <si>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</si>
  <si>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</si>
  <si>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</si>
  <si>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</si>
  <si>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</si>
  <si>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</si>
  <si>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</si>
  <si>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</si>
  <si>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</si>
  <si>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</si>
  <si>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</si>
  <si>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</si>
  <si>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</si>
  <si>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</si>
  <si>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</si>
  <si>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</si>
  <si>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</si>
  <si>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</si>
  <si>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</si>
  <si>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</si>
  <si>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</si>
  <si>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</si>
  <si>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</si>
  <si>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</si>
  <si>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</si>
  <si>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</si>
  <si>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</si>
  <si>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</si>
  <si>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</si>
  <si>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</si>
  <si>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</si>
  <si>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</si>
  <si>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</si>
  <si>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</si>
  <si>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</si>
  <si>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</si>
  <si>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</si>
  <si>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</si>
  <si>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</si>
  <si>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</si>
  <si>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</si>
  <si>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</si>
  <si>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</si>
  <si>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</si>
  <si>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</si>
  <si>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</si>
  <si>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</si>
  <si>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</si>
  <si>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</si>
  <si>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</si>
  <si>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</si>
  <si>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</si>
  <si>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</si>
  <si>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</si>
  <si>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</si>
  <si>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</si>
  <si>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</si>
  <si>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</si>
  <si>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</si>
  <si>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</si>
  <si>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</si>
  <si>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</si>
  <si>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</si>
  <si>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</si>
  <si>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</si>
  <si>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</si>
  <si>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</si>
  <si>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</si>
  <si>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</si>
  <si>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</si>
  <si>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</si>
  <si>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</si>
  <si>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</si>
  <si>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</si>
  <si>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</si>
  <si>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</si>
  <si>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</si>
  <si>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</si>
  <si>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</si>
  <si>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</si>
  <si>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</si>
  <si>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</si>
  <si>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</si>
  <si>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</si>
  <si>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.</t>
  </si>
  <si>
    <t>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</si>
</sst>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Lists"/>
      <sheetName val="Technic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topLeftCell="A12" zoomScale="90" zoomScaleSheetLayoutView="90" workbookViewId="0">
      <selection activeCell="I28" sqref="I28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30.09.2023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78031</v>
      </c>
      <c r="D7" s="184">
        <v>7586</v>
      </c>
      <c r="E7" s="39">
        <f t="shared" ref="E7:E12" si="0">C7+D7</f>
        <v>85617</v>
      </c>
      <c r="F7" s="40"/>
    </row>
    <row r="8" spans="1:6" ht="12" customHeight="1" x14ac:dyDescent="0.2">
      <c r="A8" s="41">
        <v>2</v>
      </c>
      <c r="B8" s="42" t="s">
        <v>11</v>
      </c>
      <c r="C8" s="185">
        <v>26344</v>
      </c>
      <c r="D8" s="185">
        <v>176</v>
      </c>
      <c r="E8" s="44">
        <f t="shared" si="0"/>
        <v>26520</v>
      </c>
      <c r="F8" s="40"/>
    </row>
    <row r="9" spans="1:6" ht="12" customHeight="1" x14ac:dyDescent="0.2">
      <c r="A9" s="41">
        <v>3</v>
      </c>
      <c r="B9" s="45" t="s">
        <v>12</v>
      </c>
      <c r="C9" s="185">
        <v>1977410</v>
      </c>
      <c r="D9" s="185">
        <v>6057</v>
      </c>
      <c r="E9" s="44">
        <f t="shared" si="0"/>
        <v>1983467</v>
      </c>
      <c r="F9" s="40"/>
    </row>
    <row r="10" spans="1:6" ht="12" customHeight="1" x14ac:dyDescent="0.2">
      <c r="A10" s="41">
        <v>3.1</v>
      </c>
      <c r="B10" s="45" t="s">
        <v>13</v>
      </c>
      <c r="C10" s="186">
        <v>-2429</v>
      </c>
      <c r="D10" s="186">
        <v>-606</v>
      </c>
      <c r="E10" s="46">
        <f t="shared" si="0"/>
        <v>-3035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1974981</v>
      </c>
      <c r="D11" s="178">
        <f>D9+D10</f>
        <v>5451</v>
      </c>
      <c r="E11" s="44">
        <f t="shared" si="0"/>
        <v>1980432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68523</v>
      </c>
      <c r="D13" s="43">
        <v>53</v>
      </c>
      <c r="E13" s="44">
        <f>C13+D13</f>
        <v>68576</v>
      </c>
    </row>
    <row r="14" spans="1:6" ht="12" customHeight="1" x14ac:dyDescent="0.2">
      <c r="A14" s="41">
        <v>6</v>
      </c>
      <c r="B14" s="42" t="s">
        <v>17</v>
      </c>
      <c r="C14" s="185">
        <v>0</v>
      </c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471536.1</v>
      </c>
      <c r="D15" s="47"/>
      <c r="E15" s="44">
        <f>C15</f>
        <v>471536.1</v>
      </c>
    </row>
    <row r="16" spans="1:6" ht="12" customHeight="1" x14ac:dyDescent="0.2">
      <c r="A16" s="41">
        <v>8</v>
      </c>
      <c r="B16" s="42" t="s">
        <v>19</v>
      </c>
      <c r="C16" s="185">
        <v>19567</v>
      </c>
      <c r="D16" s="47"/>
      <c r="E16" s="44">
        <f>C16</f>
        <v>19567</v>
      </c>
    </row>
    <row r="17" spans="1:5" ht="12" customHeight="1" x14ac:dyDescent="0.2">
      <c r="A17" s="41">
        <v>9</v>
      </c>
      <c r="B17" s="42" t="s">
        <v>20</v>
      </c>
      <c r="C17" s="185">
        <v>413411</v>
      </c>
      <c r="D17" s="185">
        <v>155</v>
      </c>
      <c r="E17" s="44">
        <f>C17+D17</f>
        <v>413566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3052393.1</v>
      </c>
      <c r="D18" s="49" t="s">
        <v>118</v>
      </c>
      <c r="E18" s="50">
        <f>SUM(E7:E8,E11:E17)</f>
        <v>3065814.1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/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5">
        <v>39338</v>
      </c>
      <c r="D24" s="43">
        <v>0</v>
      </c>
      <c r="E24" s="44">
        <f t="shared" si="1"/>
        <v>39338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39338</v>
      </c>
      <c r="D26" s="49">
        <f>SUM(D20:D25)</f>
        <v>0</v>
      </c>
      <c r="E26" s="50">
        <f t="shared" ref="E26" si="2">C26+D26</f>
        <v>39338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3286000</v>
      </c>
      <c r="D28" s="47"/>
      <c r="E28" s="39">
        <f t="shared" ref="E28:E33" si="3">C28</f>
        <v>3286000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-259524</v>
      </c>
      <c r="D31" s="47"/>
      <c r="E31" s="44">
        <f t="shared" si="3"/>
        <v>-259524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3026476</v>
      </c>
      <c r="D33" s="47"/>
      <c r="E33" s="50">
        <f t="shared" si="3"/>
        <v>3026476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3065814</v>
      </c>
      <c r="D34" s="56">
        <f>D26</f>
        <v>0</v>
      </c>
      <c r="E34" s="57">
        <f>C34+D34</f>
        <v>3065814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50" zoomScale="90" zoomScaleSheetLayoutView="90" workbookViewId="0">
      <selection activeCell="I62" sqref="I62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30.09.2023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106800.69</v>
      </c>
      <c r="D8" s="162">
        <f>D10</f>
        <v>2216.6</v>
      </c>
      <c r="E8" s="83">
        <f t="shared" si="0"/>
        <v>109017.29000000001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106800.69</v>
      </c>
      <c r="D10" s="168">
        <v>2216.6</v>
      </c>
      <c r="E10" s="85">
        <f t="shared" si="0"/>
        <v>109017.29000000001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211786.94</v>
      </c>
      <c r="D16" s="162">
        <f>SUM(D17:D20)</f>
        <v>0</v>
      </c>
      <c r="E16" s="83">
        <f t="shared" si="0"/>
        <v>211786.94</v>
      </c>
    </row>
    <row r="17" spans="1:5" x14ac:dyDescent="0.2">
      <c r="A17" s="77">
        <v>3.1</v>
      </c>
      <c r="B17" s="84" t="s">
        <v>51</v>
      </c>
      <c r="C17" s="167">
        <v>211786.94</v>
      </c>
      <c r="D17" s="168">
        <v>0</v>
      </c>
      <c r="E17" s="85">
        <f t="shared" si="0"/>
        <v>211786.94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25615.69</v>
      </c>
      <c r="D21" s="168">
        <v>10.77</v>
      </c>
      <c r="E21" s="83">
        <f t="shared" si="0"/>
        <v>25626.46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344203.32</v>
      </c>
      <c r="D24" s="92">
        <f>SUM(D7:D8,D21:D23,D16)</f>
        <v>2227.37</v>
      </c>
      <c r="E24" s="93">
        <f t="shared" si="0"/>
        <v>346430.69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344203.32</v>
      </c>
      <c r="D34" s="105">
        <f>D24-D33</f>
        <v>2227.37</v>
      </c>
      <c r="E34" s="93">
        <f t="shared" si="1"/>
        <v>346430.69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58522.85</v>
      </c>
      <c r="D36" s="164">
        <f>D37-D38</f>
        <v>18.170000000000002</v>
      </c>
      <c r="E36" s="81">
        <f t="shared" ref="E36:E45" si="2">C36+D36</f>
        <v>58541.02</v>
      </c>
    </row>
    <row r="37" spans="1:5" ht="22.5" x14ac:dyDescent="0.2">
      <c r="A37" s="77">
        <v>17.100000000000001</v>
      </c>
      <c r="B37" s="108" t="s">
        <v>71</v>
      </c>
      <c r="C37" s="167">
        <v>63274.35</v>
      </c>
      <c r="D37" s="168">
        <v>18.170000000000002</v>
      </c>
      <c r="E37" s="85">
        <f t="shared" si="2"/>
        <v>63292.52</v>
      </c>
    </row>
    <row r="38" spans="1:5" ht="22.5" x14ac:dyDescent="0.2">
      <c r="A38" s="77">
        <v>17.2</v>
      </c>
      <c r="B38" s="108" t="s">
        <v>72</v>
      </c>
      <c r="C38" s="167">
        <v>4751.5</v>
      </c>
      <c r="D38" s="168">
        <v>0</v>
      </c>
      <c r="E38" s="85">
        <f t="shared" si="2"/>
        <v>4751.5</v>
      </c>
    </row>
    <row r="39" spans="1:5" x14ac:dyDescent="0.2">
      <c r="A39" s="77">
        <v>18</v>
      </c>
      <c r="B39" s="86" t="s">
        <v>73</v>
      </c>
      <c r="C39" s="173">
        <v>0</v>
      </c>
      <c r="D39" s="180">
        <v>0</v>
      </c>
      <c r="E39" s="83">
        <f t="shared" si="2"/>
        <v>0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55183.91</v>
      </c>
      <c r="D41" s="180"/>
      <c r="E41" s="83">
        <f t="shared" si="2"/>
        <v>55183.91</v>
      </c>
    </row>
    <row r="42" spans="1:5" x14ac:dyDescent="0.2">
      <c r="A42" s="77">
        <v>21</v>
      </c>
      <c r="B42" s="86" t="s">
        <v>76</v>
      </c>
      <c r="C42" s="173">
        <v>-3708.73</v>
      </c>
      <c r="D42" s="180"/>
      <c r="E42" s="83">
        <f t="shared" si="2"/>
        <v>-3708.73</v>
      </c>
    </row>
    <row r="43" spans="1:5" x14ac:dyDescent="0.2">
      <c r="A43" s="77">
        <v>22</v>
      </c>
      <c r="B43" s="86" t="s">
        <v>77</v>
      </c>
      <c r="C43" s="173">
        <v>0</v>
      </c>
      <c r="D43" s="180"/>
      <c r="E43" s="83">
        <f t="shared" si="2"/>
        <v>0</v>
      </c>
    </row>
    <row r="44" spans="1:5" x14ac:dyDescent="0.2">
      <c r="A44" s="87">
        <v>23</v>
      </c>
      <c r="B44" s="88" t="s">
        <v>78</v>
      </c>
      <c r="C44" s="181">
        <v>16823.509999999998</v>
      </c>
      <c r="D44" s="182">
        <v>5957.2</v>
      </c>
      <c r="E44" s="89">
        <f t="shared" si="2"/>
        <v>22780.71</v>
      </c>
    </row>
    <row r="45" spans="1:5" ht="12" thickBot="1" x14ac:dyDescent="0.25">
      <c r="A45" s="90">
        <v>24</v>
      </c>
      <c r="B45" s="104" t="s">
        <v>79</v>
      </c>
      <c r="C45" s="105">
        <f>SUM(C36,C39:C44)</f>
        <v>126821.54000000001</v>
      </c>
      <c r="D45" s="105">
        <f>SUM(D36,D39:D44)</f>
        <v>5975.37</v>
      </c>
      <c r="E45" s="93">
        <f t="shared" si="2"/>
        <v>132796.91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25498.880000000001</v>
      </c>
      <c r="D47" s="180">
        <v>1535.56</v>
      </c>
      <c r="E47" s="109">
        <f t="shared" ref="E47:E54" si="3">C47+D47</f>
        <v>27034.440000000002</v>
      </c>
    </row>
    <row r="48" spans="1:5" x14ac:dyDescent="0.2">
      <c r="A48" s="77">
        <v>26</v>
      </c>
      <c r="B48" s="86" t="s">
        <v>82</v>
      </c>
      <c r="C48" s="173">
        <v>311473.76</v>
      </c>
      <c r="D48" s="180"/>
      <c r="E48" s="110">
        <f t="shared" si="3"/>
        <v>311473.76</v>
      </c>
    </row>
    <row r="49" spans="1:5" x14ac:dyDescent="0.2">
      <c r="A49" s="77">
        <v>27</v>
      </c>
      <c r="B49" s="86" t="s">
        <v>83</v>
      </c>
      <c r="C49" s="173">
        <v>52</v>
      </c>
      <c r="D49" s="180"/>
      <c r="E49" s="110">
        <f t="shared" si="3"/>
        <v>52</v>
      </c>
    </row>
    <row r="50" spans="1:5" x14ac:dyDescent="0.2">
      <c r="A50" s="77">
        <v>28</v>
      </c>
      <c r="B50" s="86" t="s">
        <v>84</v>
      </c>
      <c r="C50" s="173">
        <v>73320.070000000007</v>
      </c>
      <c r="D50" s="180"/>
      <c r="E50" s="110">
        <f t="shared" si="3"/>
        <v>73320.070000000007</v>
      </c>
    </row>
    <row r="51" spans="1:5" x14ac:dyDescent="0.2">
      <c r="A51" s="77">
        <v>29</v>
      </c>
      <c r="B51" s="86" t="s">
        <v>85</v>
      </c>
      <c r="C51" s="173">
        <v>5427.76</v>
      </c>
      <c r="D51" s="180"/>
      <c r="E51" s="110">
        <f t="shared" si="3"/>
        <v>5427.76</v>
      </c>
    </row>
    <row r="52" spans="1:5" x14ac:dyDescent="0.2">
      <c r="A52" s="77">
        <v>30</v>
      </c>
      <c r="B52" s="86" t="s">
        <v>86</v>
      </c>
      <c r="C52" s="173">
        <v>49350.75</v>
      </c>
      <c r="D52" s="180">
        <v>195</v>
      </c>
      <c r="E52" s="110">
        <f t="shared" si="3"/>
        <v>49545.75</v>
      </c>
    </row>
    <row r="53" spans="1:5" x14ac:dyDescent="0.2">
      <c r="A53" s="87">
        <v>31</v>
      </c>
      <c r="B53" s="111" t="s">
        <v>87</v>
      </c>
      <c r="C53" s="165">
        <f>SUM(C47:C52)</f>
        <v>465123.22000000003</v>
      </c>
      <c r="D53" s="166">
        <f>SUM(D47:D52)</f>
        <v>1730.56</v>
      </c>
      <c r="E53" s="112">
        <f t="shared" si="3"/>
        <v>466853.78</v>
      </c>
    </row>
    <row r="54" spans="1:5" ht="12" thickBot="1" x14ac:dyDescent="0.25">
      <c r="A54" s="90">
        <v>32</v>
      </c>
      <c r="B54" s="113" t="s">
        <v>88</v>
      </c>
      <c r="C54" s="114">
        <f>C45-C53</f>
        <v>-338301.68000000005</v>
      </c>
      <c r="D54" s="115">
        <f>D45-D53</f>
        <v>4244.8099999999995</v>
      </c>
      <c r="E54" s="116">
        <f t="shared" si="3"/>
        <v>-334056.87000000005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5901.6399999999558</v>
      </c>
      <c r="D56" s="121">
        <f>D34+D54</f>
        <v>6472.1799999999994</v>
      </c>
      <c r="E56" s="122">
        <f>C56+D56</f>
        <v>12373.819999999956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-51053</v>
      </c>
      <c r="D58" s="127"/>
      <c r="E58" s="109">
        <f>C58</f>
        <v>-51053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>
        <v>16139.32</v>
      </c>
      <c r="D60" s="129"/>
      <c r="E60" s="112">
        <f>C60</f>
        <v>16139.32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-34913.68</v>
      </c>
      <c r="D61" s="132"/>
      <c r="E61" s="133">
        <f>C61</f>
        <v>-34913.68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f>C56-C61</f>
        <v>40815.319999999956</v>
      </c>
      <c r="D63" s="121">
        <f>D56</f>
        <v>6472.1799999999994</v>
      </c>
      <c r="E63" s="122">
        <f>C63+D63</f>
        <v>47287.499999999956</v>
      </c>
    </row>
    <row r="64" spans="1:5" s="141" customFormat="1" ht="12" thickBot="1" x14ac:dyDescent="0.25">
      <c r="A64" s="103">
        <v>39</v>
      </c>
      <c r="B64" s="139" t="s">
        <v>95</v>
      </c>
      <c r="C64" s="176"/>
      <c r="D64" s="140"/>
      <c r="E64" s="137">
        <f>C64</f>
        <v>0</v>
      </c>
    </row>
    <row r="65" spans="1:5" ht="12" thickBot="1" x14ac:dyDescent="0.25">
      <c r="A65" s="103">
        <v>40</v>
      </c>
      <c r="B65" s="119" t="s">
        <v>96</v>
      </c>
      <c r="C65" s="120">
        <f>C63-C64</f>
        <v>40815.319999999956</v>
      </c>
      <c r="D65" s="121">
        <f>D63</f>
        <v>6472.1799999999994</v>
      </c>
      <c r="E65" s="122">
        <f>C65+D65</f>
        <v>47287.499999999956</v>
      </c>
    </row>
    <row r="66" spans="1:5" s="141" customFormat="1" ht="12" thickBot="1" x14ac:dyDescent="0.25">
      <c r="A66" s="103">
        <v>41</v>
      </c>
      <c r="B66" s="142" t="s">
        <v>97</v>
      </c>
      <c r="C66" s="143"/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40815.319999999956</v>
      </c>
      <c r="D67" s="147">
        <f>D65</f>
        <v>6472.1799999999994</v>
      </c>
      <c r="E67" s="148">
        <f>C67+D67</f>
        <v>47287.499999999956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  <ignoredErrors>
    <ignoredError sqref="C45:D4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topLeftCell="A25" zoomScale="80" zoomScaleNormal="80" zoomScaleSheetLayoutView="90" workbookViewId="0">
      <selection activeCell="C33" sqref="C33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119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1" t="s">
        <v>100</v>
      </c>
      <c r="B11" s="192"/>
      <c r="C11" s="193"/>
    </row>
    <row r="12" spans="1:3" ht="15" x14ac:dyDescent="0.3">
      <c r="A12" s="6">
        <v>1</v>
      </c>
      <c r="B12" s="21" t="s">
        <v>112</v>
      </c>
      <c r="C12" s="21" t="s">
        <v>113</v>
      </c>
    </row>
    <row r="13" spans="1:3" ht="12" customHeight="1" x14ac:dyDescent="0.2">
      <c r="A13" s="6">
        <v>2</v>
      </c>
      <c r="B13" s="198"/>
      <c r="C13" s="199"/>
    </row>
    <row r="14" spans="1:3" ht="12" customHeight="1" x14ac:dyDescent="0.2">
      <c r="A14" s="6">
        <v>3</v>
      </c>
      <c r="B14" s="198"/>
      <c r="C14" s="199"/>
    </row>
    <row r="15" spans="1:3" ht="12" customHeight="1" x14ac:dyDescent="0.2">
      <c r="A15" s="6">
        <v>4</v>
      </c>
      <c r="B15" s="198"/>
      <c r="C15" s="199"/>
    </row>
    <row r="16" spans="1:3" ht="12" customHeight="1" x14ac:dyDescent="0.2">
      <c r="A16" s="6">
        <v>5</v>
      </c>
      <c r="B16" s="198"/>
      <c r="C16" s="199"/>
    </row>
    <row r="17" spans="1:4" ht="12" customHeight="1" x14ac:dyDescent="0.2">
      <c r="A17" s="12"/>
      <c r="B17" s="15"/>
      <c r="C17" s="19"/>
    </row>
    <row r="18" spans="1:4" ht="12" customHeight="1" x14ac:dyDescent="0.2">
      <c r="A18" s="195" t="s">
        <v>103</v>
      </c>
      <c r="B18" s="196"/>
      <c r="C18" s="197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187" t="s">
        <v>116</v>
      </c>
      <c r="C20" s="22">
        <v>0.15490000000000001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0"/>
    </row>
    <row r="31" spans="1:4" ht="12" customHeight="1" x14ac:dyDescent="0.2">
      <c r="A31" s="195" t="s">
        <v>102</v>
      </c>
      <c r="B31" s="196"/>
      <c r="C31" s="196"/>
      <c r="D31" s="160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187" t="s">
        <v>117</v>
      </c>
      <c r="C33" s="22">
        <v>0.1676</v>
      </c>
    </row>
    <row r="34" spans="1:3" ht="12" customHeight="1" x14ac:dyDescent="0.2">
      <c r="A34" s="6">
        <v>2</v>
      </c>
      <c r="B34" s="187" t="s">
        <v>109</v>
      </c>
      <c r="C34" s="22">
        <v>0.39200000000000002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4" t="s">
        <v>106</v>
      </c>
      <c r="C44" s="194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2023-01-09T10:35:59Z</cp:lastPrinted>
  <dcterms:created xsi:type="dcterms:W3CDTF">2018-01-24T12:10:23Z</dcterms:created>
  <dcterms:modified xsi:type="dcterms:W3CDTF">2023-10-09T12:47:20Z</dcterms:modified>
</cp:coreProperties>
</file>