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277301A3-C5DB-4EAB-A161-9B53D573CEF2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8" l="1"/>
  <c r="D18" i="8"/>
  <c r="E15" i="8" l="1"/>
  <c r="C23" i="8" l="1"/>
  <c r="C22" i="8"/>
  <c r="C21" i="8"/>
  <c r="C20" i="8"/>
  <c r="E13" i="8" l="1"/>
  <c r="E17" i="8"/>
  <c r="E18" i="8" s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53" i="9"/>
  <c r="E33" i="9"/>
  <c r="D24" i="9"/>
  <c r="D34" i="9" s="1"/>
  <c r="D56" i="9" s="1"/>
  <c r="E16" i="9"/>
  <c r="E8" i="9"/>
  <c r="E45" i="9"/>
  <c r="C54" i="9"/>
  <c r="E54" i="9" s="1"/>
  <c r="E26" i="8"/>
  <c r="C34" i="8"/>
  <c r="E34" i="8" s="1"/>
  <c r="E28" i="8"/>
  <c r="D63" i="9" l="1"/>
  <c r="D65" i="9" s="1"/>
  <c r="D67" i="9" s="1"/>
  <c r="E24" i="9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<sst xmlns="http://schemas.openxmlformats.org/spreadsheetml/2006/main" count="133" uniqueCount="119">
  <si>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</si>
  <si>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</si>
  <si>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</si>
  <si>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</si>
  <si>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</si>
  <si>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</si>
  <si>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</si>
  <si>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</si>
  <si>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</si>
  <si>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</si>
  <si>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</si>
  <si>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</si>
  <si>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</si>
  <si>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</si>
  <si>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</si>
  <si>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</si>
  <si>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</si>
  <si>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</si>
  <si>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</si>
  <si>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</si>
  <si>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</si>
  <si>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</si>
  <si>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</si>
  <si>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</si>
  <si>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</si>
  <si>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</si>
  <si>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</si>
  <si>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</si>
  <si>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</si>
  <si>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</si>
  <si>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</si>
  <si>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</si>
  <si>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</si>
  <si>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</si>
  <si>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</si>
  <si>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</si>
  <si>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</si>
  <si>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</si>
  <si>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</si>
  <si>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</si>
  <si>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</si>
  <si>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</si>
  <si>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</si>
  <si>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</si>
  <si>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</si>
  <si>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</si>
  <si>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</si>
  <si>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</si>
  <si>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</si>
  <si>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</si>
  <si>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</si>
  <si>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</si>
  <si>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</si>
  <si>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</si>
  <si>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</si>
  <si>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</si>
  <si>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</si>
  <si>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</si>
  <si>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</si>
  <si>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</si>
  <si>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</si>
  <si>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</si>
  <si>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</si>
  <si>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</si>
  <si>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</si>
  <si>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</si>
  <si>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</si>
  <si>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</si>
  <si>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</si>
  <si>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</si>
  <si>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</si>
  <si>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</si>
  <si>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</si>
  <si>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</si>
  <si>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</si>
  <si>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</si>
  <si>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</si>
  <si>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</si>
  <si>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</si>
  <si>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</si>
  <si>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</si>
  <si>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</si>
  <si>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</si>
  <si>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</si>
  <si>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</si>
  <si>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</si>
  <si>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</si>
  <si>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</si>
  <si>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</si>
  <si>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</si>
  <si>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</si>
  <si>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</si>
  <si>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</si>
  <si>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</si>
  <si>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</si>
  <si>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</si>
  <si>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</si>
  <si>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</si>
  <si>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</si>
  <si>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</si>
  <si>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</si>
  <si>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</si>
  <si>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</si>
  <si>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</si>
  <si>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</si>
  <si>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</si>
  <si>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</si>
  <si>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</si>
  <si>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</si>
  <si>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</si>
  <si>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</si>
  <si>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</si>
  <si>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</si>
  <si>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</si>
  <si>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</si>
  <si>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</si>
  <si>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</si>
  <si>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</si>
  <si>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31,03,2021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</si>
</sst>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topLeftCell="A4" zoomScale="90" zoomScaleSheetLayoutView="90" workbookViewId="0">
      <selection activeCell="I31" sqref="I31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31,03,2021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14979.4</v>
      </c>
      <c r="D7" s="184">
        <v>33132.57</v>
      </c>
      <c r="E7" s="39">
        <f t="shared" ref="E7:E12" si="0">C7+D7</f>
        <v>48111.97</v>
      </c>
      <c r="F7" s="40"/>
    </row>
    <row r="8" spans="1:6" ht="12" customHeight="1" x14ac:dyDescent="0.2">
      <c r="A8" s="41">
        <v>2</v>
      </c>
      <c r="B8" s="42" t="s">
        <v>11</v>
      </c>
      <c r="C8" s="185">
        <v>19186.68</v>
      </c>
      <c r="D8" s="185">
        <v>883.12</v>
      </c>
      <c r="E8" s="44">
        <f t="shared" si="0"/>
        <v>20069.8</v>
      </c>
      <c r="F8" s="40"/>
    </row>
    <row r="9" spans="1:6" ht="12" customHeight="1" x14ac:dyDescent="0.2">
      <c r="A9" s="41">
        <v>3</v>
      </c>
      <c r="B9" s="45" t="s">
        <v>12</v>
      </c>
      <c r="C9" s="185">
        <v>1375244.39</v>
      </c>
      <c r="D9" s="185">
        <v>133868.69</v>
      </c>
      <c r="E9" s="44">
        <f t="shared" si="0"/>
        <v>1509113.0799999998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-31329</v>
      </c>
      <c r="D10" s="186">
        <v>-56601</v>
      </c>
      <c r="E10" s="46">
        <f t="shared" si="0"/>
        <v>-87930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1343915.39</v>
      </c>
      <c r="D11" s="178">
        <f>D9+D10</f>
        <v>77267.69</v>
      </c>
      <c r="E11" s="44">
        <f t="shared" si="0"/>
        <v>1421183.0799999998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77330.98</v>
      </c>
      <c r="D13" s="43"/>
      <c r="E13" s="44">
        <f>C13</f>
        <v>77330.98</v>
      </c>
    </row>
    <row r="14" spans="1:6" ht="12" customHeight="1" x14ac:dyDescent="0.2">
      <c r="A14" s="41">
        <v>6</v>
      </c>
      <c r="B14" s="42" t="s">
        <v>17</v>
      </c>
      <c r="C14" s="185"/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182879.7</v>
      </c>
      <c r="D15" s="47"/>
      <c r="E15" s="44">
        <f>C15</f>
        <v>182879.7</v>
      </c>
    </row>
    <row r="16" spans="1:6" ht="12" customHeight="1" x14ac:dyDescent="0.2">
      <c r="A16" s="41">
        <v>8</v>
      </c>
      <c r="B16" s="42" t="s">
        <v>19</v>
      </c>
      <c r="C16" s="185">
        <v>6878.09</v>
      </c>
      <c r="D16" s="47"/>
      <c r="E16" s="44">
        <f>C16</f>
        <v>6878.09</v>
      </c>
    </row>
    <row r="17" spans="1:5" ht="12" customHeight="1" x14ac:dyDescent="0.2">
      <c r="A17" s="41">
        <v>9</v>
      </c>
      <c r="B17" s="42" t="s">
        <v>20</v>
      </c>
      <c r="C17" s="185">
        <v>376124.97</v>
      </c>
      <c r="D17" s="185">
        <v>0</v>
      </c>
      <c r="E17" s="44">
        <f>C17+D17</f>
        <v>376124.97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2021295.21</v>
      </c>
      <c r="D18" s="49">
        <f>SUM(D7:D8,D11:D17)</f>
        <v>111283.38</v>
      </c>
      <c r="E18" s="50">
        <f>SUM(E7:E8,E11:E17)</f>
        <v>2132578.59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f>'[4]RC-A'!F54</f>
        <v>0</v>
      </c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49590.080000000002</v>
      </c>
      <c r="D24" s="43">
        <v>0</v>
      </c>
      <c r="E24" s="44">
        <f t="shared" si="1"/>
        <v>49590.080000000002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49590.080000000002</v>
      </c>
      <c r="D26" s="49">
        <f>SUM(D20:D25)</f>
        <v>0</v>
      </c>
      <c r="E26" s="50">
        <f t="shared" ref="E26" si="2">C26+D26</f>
        <v>49590.080000000002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2490000</v>
      </c>
      <c r="D28" s="47"/>
      <c r="E28" s="39">
        <f t="shared" ref="E28:E33" si="3">C28</f>
        <v>2490000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-407011</v>
      </c>
      <c r="D31" s="47"/>
      <c r="E31" s="44">
        <f t="shared" si="3"/>
        <v>-407011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2082989</v>
      </c>
      <c r="D33" s="47"/>
      <c r="E33" s="50">
        <f t="shared" si="3"/>
        <v>2082989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2132579.08</v>
      </c>
      <c r="D34" s="56">
        <f>D26</f>
        <v>0</v>
      </c>
      <c r="E34" s="57">
        <f>C34+D34</f>
        <v>2132579.08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:D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51" zoomScale="90" zoomScaleSheetLayoutView="90" workbookViewId="0">
      <selection activeCell="J58" sqref="J58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31,03,2021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33428.269999999997</v>
      </c>
      <c r="D8" s="162">
        <f>D10</f>
        <v>9437.2000000000007</v>
      </c>
      <c r="E8" s="83">
        <f t="shared" si="0"/>
        <v>42865.47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33428.269999999997</v>
      </c>
      <c r="D10" s="168">
        <v>9437.2000000000007</v>
      </c>
      <c r="E10" s="85">
        <f t="shared" si="0"/>
        <v>42865.47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46158.14</v>
      </c>
      <c r="D16" s="162">
        <f>SUM(D17:D20)</f>
        <v>0</v>
      </c>
      <c r="E16" s="83">
        <f t="shared" si="0"/>
        <v>46158.14</v>
      </c>
    </row>
    <row r="17" spans="1:5" x14ac:dyDescent="0.2">
      <c r="A17" s="77">
        <v>3.1</v>
      </c>
      <c r="B17" s="84" t="s">
        <v>51</v>
      </c>
      <c r="C17" s="167">
        <v>46158.14</v>
      </c>
      <c r="D17" s="168">
        <v>0</v>
      </c>
      <c r="E17" s="85">
        <f t="shared" si="0"/>
        <v>46158.14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4737.71</v>
      </c>
      <c r="D21" s="168">
        <v>3782.63</v>
      </c>
      <c r="E21" s="83">
        <f t="shared" si="0"/>
        <v>8520.34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84324.12</v>
      </c>
      <c r="D24" s="92">
        <f>SUM(D7:D8,D21:D23,D16)</f>
        <v>13219.830000000002</v>
      </c>
      <c r="E24" s="93">
        <f t="shared" si="0"/>
        <v>97543.95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84324.12</v>
      </c>
      <c r="D34" s="105">
        <f>D24-D33</f>
        <v>13219.830000000002</v>
      </c>
      <c r="E34" s="93">
        <f t="shared" si="1"/>
        <v>97543.95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10735.55</v>
      </c>
      <c r="D36" s="164">
        <f>D37-D38</f>
        <v>56.6</v>
      </c>
      <c r="E36" s="81">
        <f t="shared" ref="E36:E45" si="2">C36+D36</f>
        <v>10792.15</v>
      </c>
    </row>
    <row r="37" spans="1:5" ht="22.5" x14ac:dyDescent="0.2">
      <c r="A37" s="77">
        <v>17.100000000000001</v>
      </c>
      <c r="B37" s="108" t="s">
        <v>71</v>
      </c>
      <c r="C37" s="167">
        <v>12396.05</v>
      </c>
      <c r="D37" s="168">
        <v>56.6</v>
      </c>
      <c r="E37" s="85">
        <f t="shared" si="2"/>
        <v>12452.65</v>
      </c>
    </row>
    <row r="38" spans="1:5" ht="22.5" x14ac:dyDescent="0.2">
      <c r="A38" s="77">
        <v>17.2</v>
      </c>
      <c r="B38" s="108" t="s">
        <v>72</v>
      </c>
      <c r="C38" s="167">
        <v>1660.5</v>
      </c>
      <c r="D38" s="168">
        <v>0</v>
      </c>
      <c r="E38" s="85">
        <f t="shared" si="2"/>
        <v>1660.5</v>
      </c>
    </row>
    <row r="39" spans="1:5" x14ac:dyDescent="0.2">
      <c r="A39" s="77">
        <v>18</v>
      </c>
      <c r="B39" s="86" t="s">
        <v>73</v>
      </c>
      <c r="C39" s="173">
        <v>41832.86</v>
      </c>
      <c r="D39" s="180">
        <v>0</v>
      </c>
      <c r="E39" s="83">
        <f t="shared" si="2"/>
        <v>41832.86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6281.1</v>
      </c>
      <c r="D41" s="180"/>
      <c r="E41" s="83">
        <f t="shared" si="2"/>
        <v>6281.1</v>
      </c>
    </row>
    <row r="42" spans="1:5" x14ac:dyDescent="0.2">
      <c r="A42" s="77">
        <v>21</v>
      </c>
      <c r="B42" s="86" t="s">
        <v>76</v>
      </c>
      <c r="C42" s="173">
        <v>9969.33</v>
      </c>
      <c r="D42" s="180"/>
      <c r="E42" s="83">
        <f t="shared" si="2"/>
        <v>9969.33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1800.17</v>
      </c>
      <c r="D44" s="182">
        <v>0</v>
      </c>
      <c r="E44" s="89">
        <f t="shared" si="2"/>
        <v>1800.17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70619.009999999995</v>
      </c>
      <c r="D45" s="105">
        <f>SUM(D36,D39:D44)</f>
        <v>56.6</v>
      </c>
      <c r="E45" s="93">
        <f t="shared" si="2"/>
        <v>70675.61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3909.75</v>
      </c>
      <c r="D47" s="180">
        <v>66.5</v>
      </c>
      <c r="E47" s="109">
        <f t="shared" ref="E47:E54" si="3">C47+D47</f>
        <v>3976.25</v>
      </c>
    </row>
    <row r="48" spans="1:5" x14ac:dyDescent="0.2">
      <c r="A48" s="77">
        <v>26</v>
      </c>
      <c r="B48" s="86" t="s">
        <v>82</v>
      </c>
      <c r="C48" s="173">
        <v>75888.75</v>
      </c>
      <c r="D48" s="180"/>
      <c r="E48" s="110">
        <f t="shared" si="3"/>
        <v>75888.75</v>
      </c>
    </row>
    <row r="49" spans="1:5" x14ac:dyDescent="0.2">
      <c r="A49" s="77">
        <v>27</v>
      </c>
      <c r="B49" s="86" t="s">
        <v>83</v>
      </c>
      <c r="C49" s="173">
        <v>612.46</v>
      </c>
      <c r="D49" s="180"/>
      <c r="E49" s="110">
        <f t="shared" si="3"/>
        <v>612.46</v>
      </c>
    </row>
    <row r="50" spans="1:5" x14ac:dyDescent="0.2">
      <c r="A50" s="77">
        <v>28</v>
      </c>
      <c r="B50" s="86" t="s">
        <v>84</v>
      </c>
      <c r="C50" s="173">
        <v>29616.73</v>
      </c>
      <c r="D50" s="180"/>
      <c r="E50" s="110">
        <f t="shared" si="3"/>
        <v>29616.73</v>
      </c>
    </row>
    <row r="51" spans="1:5" x14ac:dyDescent="0.2">
      <c r="A51" s="77">
        <v>29</v>
      </c>
      <c r="B51" s="86" t="s">
        <v>85</v>
      </c>
      <c r="C51" s="173">
        <v>1171.1099999999999</v>
      </c>
      <c r="D51" s="180"/>
      <c r="E51" s="110">
        <f t="shared" si="3"/>
        <v>1171.1099999999999</v>
      </c>
    </row>
    <row r="52" spans="1:5" x14ac:dyDescent="0.2">
      <c r="A52" s="77">
        <v>30</v>
      </c>
      <c r="B52" s="86" t="s">
        <v>86</v>
      </c>
      <c r="C52" s="173">
        <v>12894.37</v>
      </c>
      <c r="D52" s="180">
        <v>0</v>
      </c>
      <c r="E52" s="110">
        <f t="shared" si="3"/>
        <v>12894.37</v>
      </c>
    </row>
    <row r="53" spans="1:5" x14ac:dyDescent="0.2">
      <c r="A53" s="87">
        <v>31</v>
      </c>
      <c r="B53" s="111" t="s">
        <v>87</v>
      </c>
      <c r="C53" s="165">
        <f>SUM(C47:C52)</f>
        <v>124093.17</v>
      </c>
      <c r="D53" s="166">
        <f>SUM(D47:D52)</f>
        <v>66.5</v>
      </c>
      <c r="E53" s="112">
        <f t="shared" si="3"/>
        <v>124159.67</v>
      </c>
    </row>
    <row r="54" spans="1:5" ht="12" thickBot="1" x14ac:dyDescent="0.25">
      <c r="A54" s="90">
        <v>32</v>
      </c>
      <c r="B54" s="113" t="s">
        <v>88</v>
      </c>
      <c r="C54" s="114">
        <f>C45-C53</f>
        <v>-53474.16</v>
      </c>
      <c r="D54" s="115">
        <f>D45-D53</f>
        <v>-9.8999999999999986</v>
      </c>
      <c r="E54" s="116">
        <f t="shared" si="3"/>
        <v>-53484.060000000005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30849.959999999992</v>
      </c>
      <c r="D56" s="121">
        <f>D34+D54</f>
        <v>13209.930000000002</v>
      </c>
      <c r="E56" s="122">
        <f>C56+D56</f>
        <v>44059.889999999992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-26091.17</v>
      </c>
      <c r="D58" s="127"/>
      <c r="E58" s="109">
        <f>C58</f>
        <v>-26091.17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-26091.17</v>
      </c>
      <c r="D61" s="132"/>
      <c r="E61" s="133">
        <f>C61</f>
        <v>-26091.17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56941.12999999999</v>
      </c>
      <c r="D63" s="121">
        <f>D56</f>
        <v>13209.930000000002</v>
      </c>
      <c r="E63" s="122">
        <f>C63+D63</f>
        <v>70151.06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56941.12999999999</v>
      </c>
      <c r="D65" s="121">
        <f>D63</f>
        <v>13209.930000000002</v>
      </c>
      <c r="E65" s="122">
        <f>C65+D65</f>
        <v>70151.06</v>
      </c>
    </row>
    <row r="66" spans="1:5" s="141" customFormat="1" ht="12" thickBot="1" x14ac:dyDescent="0.25">
      <c r="A66" s="103">
        <v>41</v>
      </c>
      <c r="B66" s="142" t="s">
        <v>97</v>
      </c>
      <c r="C66" s="143">
        <v>0</v>
      </c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56941.12999999999</v>
      </c>
      <c r="D67" s="147">
        <f>D65</f>
        <v>13209.930000000002</v>
      </c>
      <c r="E67" s="148">
        <f>C67+D67</f>
        <v>70151.06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opLeftCell="A16" zoomScale="80" zoomScaleNormal="80" zoomScaleSheetLayoutView="90" workbookViewId="0">
      <selection activeCell="F33" sqref="F33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0.18029999999999999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0.22109999999999999</v>
      </c>
    </row>
    <row r="34" spans="1:3" ht="12" customHeight="1" x14ac:dyDescent="0.2">
      <c r="A34" s="6">
        <v>2</v>
      </c>
      <c r="B34" s="187" t="s">
        <v>109</v>
      </c>
      <c r="C34" s="22">
        <v>0.42249999999999999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 Natia</cp:lastModifiedBy>
  <cp:lastPrinted>2021-04-12T08:30:07Z</cp:lastPrinted>
  <dcterms:created xsi:type="dcterms:W3CDTF">2018-01-24T12:10:23Z</dcterms:created>
  <dcterms:modified xsi:type="dcterms:W3CDTF">2021-04-12T08:41:41Z</dcterms:modified>
</cp:coreProperties>
</file>