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EROVNULI\2023\FRM-მარტი\"/>
    </mc:Choice>
  </mc:AlternateContent>
  <xr:revisionPtr revIDLastSave="0" documentId="13_ncr:1_{05CCD513-7D4D-44AC-BEE3-2025533FE413}" xr6:coauthVersionLast="45" xr6:coauthVersionMax="46" xr10:uidLastSave="{00000000-0000-0000-0000-000000000000}"/>
  <bookViews>
    <workbookView xWindow="-120" yWindow="-120" windowWidth="20730" windowHeight="11310" activeTab="1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<sst xmlns="http://schemas.openxmlformats.org/spreadsheetml/2006/main" count="134" uniqueCount="120">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</sst>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view="pageBreakPreview" topLeftCell="A10" zoomScale="90" zoomScaleSheetLayoutView="90" workbookViewId="0">
      <selection activeCell="C32" sqref="C32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31.03.2023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33909</v>
      </c>
      <c r="D7" s="184">
        <v>8861</v>
      </c>
      <c r="E7" s="39">
        <f t="shared" ref="E7:E12" si="0">C7+D7</f>
        <v>42770</v>
      </c>
      <c r="F7" s="40"/>
    </row>
    <row r="8" spans="1:6" ht="12" customHeight="1" x14ac:dyDescent="0.2">
      <c r="A8" s="41">
        <v>2</v>
      </c>
      <c r="B8" s="42" t="s">
        <v>11</v>
      </c>
      <c r="C8" s="185">
        <v>2497</v>
      </c>
      <c r="D8" s="185">
        <v>172</v>
      </c>
      <c r="E8" s="44">
        <f t="shared" si="0"/>
        <v>2669</v>
      </c>
      <c r="F8" s="40"/>
    </row>
    <row r="9" spans="1:6" ht="12" customHeight="1" x14ac:dyDescent="0.2">
      <c r="A9" s="41">
        <v>3</v>
      </c>
      <c r="B9" s="45" t="s">
        <v>12</v>
      </c>
      <c r="C9" s="185">
        <v>1962430</v>
      </c>
      <c r="D9" s="185">
        <v>13813</v>
      </c>
      <c r="E9" s="44">
        <f t="shared" si="0"/>
        <v>1976243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-3081</v>
      </c>
      <c r="D10" s="186">
        <v>-1381</v>
      </c>
      <c r="E10" s="46">
        <f t="shared" si="0"/>
        <v>-4462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1959349</v>
      </c>
      <c r="D11" s="178">
        <f>D9+D10</f>
        <v>12432</v>
      </c>
      <c r="E11" s="44">
        <f t="shared" si="0"/>
        <v>1971781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47572</v>
      </c>
      <c r="D13" s="43">
        <v>9</v>
      </c>
      <c r="E13" s="44">
        <f>C13+D13</f>
        <v>47581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471536.1</v>
      </c>
      <c r="D15" s="47"/>
      <c r="E15" s="44">
        <f>C15</f>
        <v>471536.1</v>
      </c>
    </row>
    <row r="16" spans="1:6" ht="12" customHeight="1" x14ac:dyDescent="0.2">
      <c r="A16" s="41">
        <v>8</v>
      </c>
      <c r="B16" s="42" t="s">
        <v>19</v>
      </c>
      <c r="C16" s="185">
        <v>39096</v>
      </c>
      <c r="D16" s="47"/>
      <c r="E16" s="44">
        <f>C16</f>
        <v>39096</v>
      </c>
    </row>
    <row r="17" spans="1:5" ht="12" customHeight="1" x14ac:dyDescent="0.2">
      <c r="A17" s="41">
        <v>9</v>
      </c>
      <c r="B17" s="42" t="s">
        <v>20</v>
      </c>
      <c r="C17" s="185">
        <v>419953</v>
      </c>
      <c r="D17" s="185">
        <v>21</v>
      </c>
      <c r="E17" s="44">
        <f>C17+D17</f>
        <v>419974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2973912.1</v>
      </c>
      <c r="D18" s="49" t="s">
        <v>118</v>
      </c>
      <c r="E18" s="50">
        <f>SUM(E7:E8,E11:E17)</f>
        <v>2995407.1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41809</v>
      </c>
      <c r="D24" s="43">
        <v>0</v>
      </c>
      <c r="E24" s="44">
        <f t="shared" si="1"/>
        <v>41809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41809</v>
      </c>
      <c r="D26" s="49">
        <f>SUM(D20:D25)</f>
        <v>0</v>
      </c>
      <c r="E26" s="50">
        <f t="shared" ref="E26" si="2">C26+D26</f>
        <v>41809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3250000</v>
      </c>
      <c r="D28" s="47"/>
      <c r="E28" s="39">
        <f t="shared" ref="E28:E33" si="3">C28</f>
        <v>3250000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-296402</v>
      </c>
      <c r="D31" s="47"/>
      <c r="E31" s="44">
        <f t="shared" si="3"/>
        <v>-296402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2953598</v>
      </c>
      <c r="D33" s="47"/>
      <c r="E33" s="50">
        <f t="shared" si="3"/>
        <v>2953598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2995407</v>
      </c>
      <c r="D34" s="56">
        <f>D26</f>
        <v>0</v>
      </c>
      <c r="E34" s="57">
        <f>C34+D34</f>
        <v>2995407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tabSelected="1" view="pageBreakPreview" topLeftCell="A50" zoomScale="90" zoomScaleSheetLayoutView="90" workbookViewId="0">
      <selection activeCell="C39" sqref="C39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31.03.2023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35652.93</v>
      </c>
      <c r="D8" s="162">
        <f>D10</f>
        <v>1023.36</v>
      </c>
      <c r="E8" s="83">
        <f t="shared" si="0"/>
        <v>36676.29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35652.93</v>
      </c>
      <c r="D10" s="168">
        <v>1023.36</v>
      </c>
      <c r="E10" s="85">
        <f t="shared" si="0"/>
        <v>36676.29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60107.96</v>
      </c>
      <c r="D16" s="162">
        <f>SUM(D17:D20)</f>
        <v>0</v>
      </c>
      <c r="E16" s="83">
        <f t="shared" si="0"/>
        <v>60107.96</v>
      </c>
    </row>
    <row r="17" spans="1:5" x14ac:dyDescent="0.2">
      <c r="A17" s="77">
        <v>3.1</v>
      </c>
      <c r="B17" s="84" t="s">
        <v>51</v>
      </c>
      <c r="C17" s="167">
        <v>60107.96</v>
      </c>
      <c r="D17" s="168">
        <v>0</v>
      </c>
      <c r="E17" s="85">
        <f t="shared" si="0"/>
        <v>60107.96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10075.959999999999</v>
      </c>
      <c r="D21" s="168">
        <v>3.7</v>
      </c>
      <c r="E21" s="83">
        <f t="shared" si="0"/>
        <v>10079.66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105836.85</v>
      </c>
      <c r="D24" s="92">
        <f>SUM(D7:D8,D21:D23,D16)</f>
        <v>1027.06</v>
      </c>
      <c r="E24" s="93">
        <f t="shared" si="0"/>
        <v>106863.91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105836.85</v>
      </c>
      <c r="D34" s="105">
        <f>D24-D33</f>
        <v>1027.06</v>
      </c>
      <c r="E34" s="93">
        <f t="shared" si="1"/>
        <v>106863.91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25152.74</v>
      </c>
      <c r="D36" s="164">
        <f>D37-D38</f>
        <v>5</v>
      </c>
      <c r="E36" s="81">
        <f t="shared" ref="E36:E45" si="2">C36+D36</f>
        <v>25157.74</v>
      </c>
    </row>
    <row r="37" spans="1:5" ht="22.5" x14ac:dyDescent="0.2">
      <c r="A37" s="77">
        <v>17.100000000000001</v>
      </c>
      <c r="B37" s="108" t="s">
        <v>71</v>
      </c>
      <c r="C37" s="167">
        <v>26668.74</v>
      </c>
      <c r="D37" s="168">
        <v>5</v>
      </c>
      <c r="E37" s="85">
        <f t="shared" si="2"/>
        <v>26673.74</v>
      </c>
    </row>
    <row r="38" spans="1:5" ht="22.5" x14ac:dyDescent="0.2">
      <c r="A38" s="77">
        <v>17.2</v>
      </c>
      <c r="B38" s="108" t="s">
        <v>72</v>
      </c>
      <c r="C38" s="167">
        <v>1516</v>
      </c>
      <c r="D38" s="168">
        <v>0</v>
      </c>
      <c r="E38" s="85">
        <f t="shared" si="2"/>
        <v>1516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15972</v>
      </c>
      <c r="D41" s="180"/>
      <c r="E41" s="83">
        <f t="shared" si="2"/>
        <v>15972</v>
      </c>
    </row>
    <row r="42" spans="1:5" x14ac:dyDescent="0.2">
      <c r="A42" s="77">
        <v>21</v>
      </c>
      <c r="B42" s="86" t="s">
        <v>76</v>
      </c>
      <c r="C42" s="173">
        <v>-3387.99</v>
      </c>
      <c r="D42" s="180"/>
      <c r="E42" s="83">
        <f t="shared" si="2"/>
        <v>-3387.99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5581.55</v>
      </c>
      <c r="D44" s="182">
        <v>2492.29</v>
      </c>
      <c r="E44" s="89">
        <f t="shared" si="2"/>
        <v>8073.84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43318.30000000001</v>
      </c>
      <c r="D45" s="105">
        <f>SUM(D36,D39:D44)</f>
        <v>2497.29</v>
      </c>
      <c r="E45" s="93">
        <f t="shared" si="2"/>
        <v>45815.590000000011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7746.27</v>
      </c>
      <c r="D47" s="180">
        <v>353.92</v>
      </c>
      <c r="E47" s="109">
        <f t="shared" ref="E47:E54" si="3">C47+D47</f>
        <v>8100.1900000000005</v>
      </c>
    </row>
    <row r="48" spans="1:5" x14ac:dyDescent="0.2">
      <c r="A48" s="77">
        <v>26</v>
      </c>
      <c r="B48" s="86" t="s">
        <v>82</v>
      </c>
      <c r="C48" s="173">
        <v>103296.34</v>
      </c>
      <c r="D48" s="180"/>
      <c r="E48" s="110">
        <f t="shared" si="3"/>
        <v>103296.34</v>
      </c>
    </row>
    <row r="49" spans="1:5" x14ac:dyDescent="0.2">
      <c r="A49" s="77">
        <v>27</v>
      </c>
      <c r="B49" s="86" t="s">
        <v>83</v>
      </c>
      <c r="C49" s="173">
        <v>25</v>
      </c>
      <c r="D49" s="180"/>
      <c r="E49" s="110">
        <f t="shared" si="3"/>
        <v>25</v>
      </c>
    </row>
    <row r="50" spans="1:5" x14ac:dyDescent="0.2">
      <c r="A50" s="77">
        <v>28</v>
      </c>
      <c r="B50" s="86" t="s">
        <v>84</v>
      </c>
      <c r="C50" s="173">
        <v>24045.4</v>
      </c>
      <c r="D50" s="180"/>
      <c r="E50" s="110">
        <f t="shared" si="3"/>
        <v>24045.4</v>
      </c>
    </row>
    <row r="51" spans="1:5" x14ac:dyDescent="0.2">
      <c r="A51" s="77">
        <v>29</v>
      </c>
      <c r="B51" s="86" t="s">
        <v>85</v>
      </c>
      <c r="C51" s="173">
        <v>1840.17</v>
      </c>
      <c r="D51" s="180"/>
      <c r="E51" s="110">
        <f t="shared" si="3"/>
        <v>1840.17</v>
      </c>
    </row>
    <row r="52" spans="1:5" x14ac:dyDescent="0.2">
      <c r="A52" s="77">
        <v>30</v>
      </c>
      <c r="B52" s="86" t="s">
        <v>86</v>
      </c>
      <c r="C52" s="173">
        <v>16725.46</v>
      </c>
      <c r="D52" s="180">
        <v>64.58</v>
      </c>
      <c r="E52" s="110">
        <f t="shared" si="3"/>
        <v>16790.04</v>
      </c>
    </row>
    <row r="53" spans="1:5" x14ac:dyDescent="0.2">
      <c r="A53" s="87">
        <v>31</v>
      </c>
      <c r="B53" s="111" t="s">
        <v>87</v>
      </c>
      <c r="C53" s="165">
        <f>SUM(C47:C52)</f>
        <v>153678.64000000001</v>
      </c>
      <c r="D53" s="166">
        <f>SUM(D47:D52)</f>
        <v>418.5</v>
      </c>
      <c r="E53" s="112">
        <f t="shared" si="3"/>
        <v>154097.14000000001</v>
      </c>
    </row>
    <row r="54" spans="1:5" ht="12" thickBot="1" x14ac:dyDescent="0.25">
      <c r="A54" s="90">
        <v>32</v>
      </c>
      <c r="B54" s="113" t="s">
        <v>88</v>
      </c>
      <c r="C54" s="114">
        <f>C45-C53</f>
        <v>-110360.34</v>
      </c>
      <c r="D54" s="115">
        <f>D45-D53</f>
        <v>2078.79</v>
      </c>
      <c r="E54" s="116">
        <f t="shared" si="3"/>
        <v>-108281.55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-4523.4899999999907</v>
      </c>
      <c r="D56" s="121">
        <f>D34+D54</f>
        <v>3105.85</v>
      </c>
      <c r="E56" s="122">
        <f>C56+D56</f>
        <v>-1417.6399999999908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-11828.52</v>
      </c>
      <c r="D58" s="127"/>
      <c r="E58" s="109">
        <f>C58</f>
        <v>-11828.52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0</v>
      </c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-11828.52</v>
      </c>
      <c r="D61" s="132"/>
      <c r="E61" s="133">
        <f>C61</f>
        <v>-11828.52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7305.0300000000097</v>
      </c>
      <c r="D63" s="121">
        <f>D56</f>
        <v>3105.85</v>
      </c>
      <c r="E63" s="122">
        <f>C63+D63</f>
        <v>10410.88000000001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7305.0300000000097</v>
      </c>
      <c r="D65" s="121">
        <f>D63</f>
        <v>3105.85</v>
      </c>
      <c r="E65" s="122">
        <f>C65+D65</f>
        <v>10410.88000000001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7305.0300000000097</v>
      </c>
      <c r="D67" s="147">
        <f>D65</f>
        <v>3105.85</v>
      </c>
      <c r="E67" s="148">
        <f>C67+D67</f>
        <v>10410.88000000001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zoomScale="80" zoomScaleNormal="80" zoomScaleSheetLayoutView="90" workbookViewId="0">
      <selection activeCell="C20" sqref="C20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119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0.15659999999999999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0.1694</v>
      </c>
    </row>
    <row r="34" spans="1:3" ht="12" customHeight="1" x14ac:dyDescent="0.2">
      <c r="A34" s="6">
        <v>2</v>
      </c>
      <c r="B34" s="187" t="s">
        <v>109</v>
      </c>
      <c r="C34" s="22">
        <v>0.38519999999999999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2023-01-09T10:35:59Z</cp:lastPrinted>
  <dcterms:created xsi:type="dcterms:W3CDTF">2018-01-24T12:10:23Z</dcterms:created>
  <dcterms:modified xsi:type="dcterms:W3CDTF">2023-07-11T07:16:06Z</dcterms:modified>
</cp:coreProperties>
</file>